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Listen" sheetId="1" state="hidden" r:id="rId3"/>
    <sheet name="Bestellformular" sheetId="2" state="visible" r:id="rId4"/>
  </sheets>
  <definedNames>
    <definedName function="false" hidden="false" name="Artikelliste" vbProcedure="false">Listen!$A$3:$A$16</definedName>
    <definedName function="false" hidden="false" name="Auftraggeber" vbProcedure="false">Bestellformular!$D$11</definedName>
    <definedName function="false" hidden="false" name="Ausführung" vbProcedure="false">Listen!$A$19:$A$21</definedName>
    <definedName function="false" hidden="false" name="Bestellungen" vbProcedure="false">Bestellformular!$B$15:$H$54</definedName>
    <definedName function="false" hidden="false" name="Email" vbProcedure="false">Bestellformular!$D$12</definedName>
    <definedName function="false" hidden="false" name="Groessen" vbProcedure="false">Listen!$A$28:$A$43</definedName>
    <definedName function="false" hidden="false" name="Tarif" vbProcedure="false">Listen!$A$24:$A$25</definedName>
    <definedName function="false" hidden="false" name="Version" vbProcedure="false">Bestellformular!$B$57</definedName>
    <definedName function="false" hidden="false" name="_xlnm.Database" vbProcedure="false">Listen!$A$3:$H$16</definedName>
    <definedName function="false" hidden="false" localSheetId="1" name="_xlnm.Print_Area" vbProcedure="false">Bestellformular!$B$1:$H$55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<sst xmlns="http://schemas.openxmlformats.org/spreadsheetml/2006/main" count="134" uniqueCount="84">
  <si>
    <t xml:space="preserve">Art.-Nr.</t>
  </si>
  <si>
    <t xml:space="preserve">Preis</t>
  </si>
  <si>
    <t xml:space="preserve">Bezeichnung</t>
  </si>
  <si>
    <t xml:space="preserve">Kinder</t>
  </si>
  <si>
    <t xml:space="preserve">Männer</t>
  </si>
  <si>
    <t xml:space="preserve">Frauen</t>
  </si>
  <si>
    <t xml:space="preserve">Normal</t>
  </si>
  <si>
    <t xml:space="preserve">Nachwuchs</t>
  </si>
  <si>
    <t xml:space="preserve">Größen</t>
  </si>
  <si>
    <t xml:space="preserve">Kinder-Kurzarm-Trikot</t>
  </si>
  <si>
    <t xml:space="preserve">RRT047MJ</t>
  </si>
  <si>
    <t xml:space="preserve">-</t>
  </si>
  <si>
    <t xml:space="preserve">,128,140,152,164</t>
  </si>
  <si>
    <t xml:space="preserve">Kurzarm-Trikot</t>
  </si>
  <si>
    <t xml:space="preserve">RRT2048M</t>
  </si>
  <si>
    <t xml:space="preserve">RRT2048W</t>
  </si>
  <si>
    <t xml:space="preserve">,2XS,XS,S,M,L,XL,2XL,3XL</t>
  </si>
  <si>
    <t xml:space="preserve">Hosen kurz, mit Träger</t>
  </si>
  <si>
    <t xml:space="preserve">RRT330M</t>
  </si>
  <si>
    <t xml:space="preserve">Einteiler Kurzstrecke (Ärmellos, RV Hinten, ohne Taschen)</t>
  </si>
  <si>
    <t xml:space="preserve">RRT780MJ</t>
  </si>
  <si>
    <t xml:space="preserve">RRT2780M</t>
  </si>
  <si>
    <t xml:space="preserve">RRT2780W</t>
  </si>
  <si>
    <t xml:space="preserve">,128,140,152,164,2XS,XS,S,M,L,XL,2XL,3XL</t>
  </si>
  <si>
    <t xml:space="preserve">Einteiler Langstrecke (Kurzarm, RV Vorne, Taschen hinten)</t>
  </si>
  <si>
    <t xml:space="preserve">RRT2790M</t>
  </si>
  <si>
    <t xml:space="preserve">RRT2790W</t>
  </si>
  <si>
    <t xml:space="preserve">Laufshirt</t>
  </si>
  <si>
    <t xml:space="preserve">RRT801MJ</t>
  </si>
  <si>
    <t xml:space="preserve">RRT801M</t>
  </si>
  <si>
    <t xml:space="preserve">RRT801W</t>
  </si>
  <si>
    <t xml:space="preserve">,128,140,152,164,2XS,XS,S,M,L,XL,2XL,3XL,4XL</t>
  </si>
  <si>
    <t xml:space="preserve">Thermojacke</t>
  </si>
  <si>
    <t xml:space="preserve">,3XS,2XS,XS,S,M,L,XL,2XL,3XL</t>
  </si>
  <si>
    <t xml:space="preserve">Windjacke</t>
  </si>
  <si>
    <t xml:space="preserve">RRT091M</t>
  </si>
  <si>
    <t xml:space="preserve">Windweste</t>
  </si>
  <si>
    <t xml:space="preserve">RRT101M</t>
  </si>
  <si>
    <t xml:space="preserve">Radhandschuhe (Sommer)</t>
  </si>
  <si>
    <t xml:space="preserve">Handschuhe</t>
  </si>
  <si>
    <t xml:space="preserve">,XS,S,M,L,XL,2XL</t>
  </si>
  <si>
    <t xml:space="preserve">Radmütze (Schildmütze)</t>
  </si>
  <si>
    <t xml:space="preserve">RRT995U</t>
  </si>
  <si>
    <t xml:space="preserve">,-</t>
  </si>
  <si>
    <t xml:space="preserve">Multifunktionstücher</t>
  </si>
  <si>
    <t xml:space="preserve">RRT990U</t>
  </si>
  <si>
    <t xml:space="preserve">Socken</t>
  </si>
  <si>
    <t xml:space="preserve">RRT1985U</t>
  </si>
  <si>
    <t xml:space="preserve">,XS,S,L,2XL</t>
  </si>
  <si>
    <t xml:space="preserve">Hoodie mit Zip (Trainingsjacke mit Kapuze)</t>
  </si>
  <si>
    <t xml:space="preserve">RRT3242U</t>
  </si>
  <si>
    <t xml:space="preserve">,XS,S,M,L,XL</t>
  </si>
  <si>
    <t xml:space="preserve">Ausführung</t>
  </si>
  <si>
    <t xml:space="preserve">Tarif</t>
  </si>
  <si>
    <t xml:space="preserve">3XS</t>
  </si>
  <si>
    <t xml:space="preserve">2XS</t>
  </si>
  <si>
    <t xml:space="preserve">XS</t>
  </si>
  <si>
    <t xml:space="preserve">S</t>
  </si>
  <si>
    <t xml:space="preserve">M</t>
  </si>
  <si>
    <t xml:space="preserve">L</t>
  </si>
  <si>
    <t xml:space="preserve">XL</t>
  </si>
  <si>
    <t xml:space="preserve">2XL</t>
  </si>
  <si>
    <t xml:space="preserve">3XL</t>
  </si>
  <si>
    <t xml:space="preserve">4XL</t>
  </si>
  <si>
    <t xml:space="preserve">U</t>
  </si>
  <si>
    <t xml:space="preserve">Passwort: Langenau2007</t>
  </si>
  <si>
    <t xml:space="preserve">Bestellung Vereinsbekleidung</t>
  </si>
  <si>
    <t xml:space="preserve">Durch die Abgabe dieses Formulares an die Email-Adresse bekleidung.triathlon@tsch-langenau.de werden die aufgeführten Artikel verbindlich bestellt. Die Kosten hierfür werden von dem Konto abgebucht, dass bei uns bei der Person hinterlegt ist, die als Auftraggeber eingetragen ist.</t>
  </si>
  <si>
    <t xml:space="preserve">Hinweis bezüglich der Bestellung von Socken, Mützen, Handschuhen und Multifunktionstüchern: </t>
  </si>
  <si>
    <t xml:space="preserve">Diese Artikel können nur bestellt werden, wenn Lagerbestand verfügbar ist oder die Mindestbestellmenge erreicht wurde.</t>
  </si>
  <si>
    <t xml:space="preserve">Bei den Socken: XS = 36-38, S=39-41, L=42-44, 2XL=45-48</t>
  </si>
  <si>
    <t xml:space="preserve">Bei Mützen und Multifunktionstüchern bitte "-" als Größe auswählen </t>
  </si>
  <si>
    <t xml:space="preserve">Auftraggeber:</t>
  </si>
  <si>
    <t xml:space="preserve">Email:</t>
  </si>
  <si>
    <t xml:space="preserve">Pos.</t>
  </si>
  <si>
    <t xml:space="preserve">Artikelbezeichnung</t>
  </si>
  <si>
    <t xml:space="preserve">Größe</t>
  </si>
  <si>
    <t xml:space="preserve">Kosten</t>
  </si>
  <si>
    <t xml:space="preserve">Spalte Art.-Nr.</t>
  </si>
  <si>
    <t xml:space="preserve">Spalte Preis</t>
  </si>
  <si>
    <t xml:space="preserve">Prüfspalte</t>
  </si>
  <si>
    <t xml:space="preserve">Meldungen</t>
  </si>
  <si>
    <t xml:space="preserve">Summe</t>
  </si>
  <si>
    <t xml:space="preserve">V1.004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</si>
</sst>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0070C0"/>
        <bgColor rgb="FF00808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left" vertical="top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3" borderId="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7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3" borderId="8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9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top" textRotation="0" wrapText="fals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3" borderId="10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5" fontId="4" fillId="3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BE5D6"/>
        </patternFill>
      </fill>
    </dxf>
    <dxf>
      <fill>
        <patternFill>
          <bgColor rgb="FFDEEBF7"/>
        </patternFill>
      </fill>
    </dxf>
    <dxf>
      <fill>
        <patternFill>
          <bgColor rgb="FFFFF2CC"/>
        </patternFill>
      </fill>
    </dxf>
    <dxf>
      <fill>
        <patternFill>
          <bgColor rgb="FFE2F0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247680</xdr:colOff>
      <xdr:row>0</xdr:row>
      <xdr:rowOff>111600</xdr:rowOff>
    </xdr:from>
    <xdr:to>
      <xdr:col>2</xdr:col>
      <xdr:colOff>301680</xdr:colOff>
      <xdr:row>0</xdr:row>
      <xdr:rowOff>653760</xdr:rowOff>
    </xdr:to>
    <xdr:pic>
      <xdr:nvPicPr>
        <xdr:cNvPr id="0" name="Grafik 2" descr=""/>
        <xdr:cNvPicPr/>
      </xdr:nvPicPr>
      <xdr:blipFill>
        <a:blip r:embed="rId1"/>
        <a:stretch/>
      </xdr:blipFill>
      <xdr:spPr>
        <a:xfrm>
          <a:off x="529560" y="111600"/>
          <a:ext cx="489600" cy="542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590400</xdr:colOff>
      <xdr:row>0</xdr:row>
      <xdr:rowOff>104760</xdr:rowOff>
    </xdr:from>
    <xdr:to>
      <xdr:col>5</xdr:col>
      <xdr:colOff>1878120</xdr:colOff>
      <xdr:row>0</xdr:row>
      <xdr:rowOff>640440</xdr:rowOff>
    </xdr:to>
    <xdr:pic>
      <xdr:nvPicPr>
        <xdr:cNvPr id="1" name="Grafik 4" descr=""/>
        <xdr:cNvPicPr/>
      </xdr:nvPicPr>
      <xdr:blipFill>
        <a:blip r:embed="rId2"/>
        <a:stretch/>
      </xdr:blipFill>
      <xdr:spPr>
        <a:xfrm>
          <a:off x="3703680" y="104760"/>
          <a:ext cx="1287720" cy="53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3753000</xdr:colOff>
      <xdr:row>0</xdr:row>
      <xdr:rowOff>104760</xdr:rowOff>
    </xdr:from>
    <xdr:to>
      <xdr:col>7</xdr:col>
      <xdr:colOff>722880</xdr:colOff>
      <xdr:row>0</xdr:row>
      <xdr:rowOff>640440</xdr:rowOff>
    </xdr:to>
    <xdr:pic>
      <xdr:nvPicPr>
        <xdr:cNvPr id="2" name="Grafik 6" descr=""/>
        <xdr:cNvPicPr/>
      </xdr:nvPicPr>
      <xdr:blipFill>
        <a:blip r:embed="rId3"/>
        <a:stretch/>
      </xdr:blipFill>
      <xdr:spPr>
        <a:xfrm>
          <a:off x="6866280" y="104760"/>
          <a:ext cx="1481040" cy="535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– 2022-Design">
  <a:themeElements>
    <a:clrScheme name="Office 2013 –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0" width="52.82"/>
    <col collapsed="false" customWidth="true" hidden="false" outlineLevel="0" max="4" min="2" style="0" width="11.73"/>
    <col collapsed="false" customWidth="true" hidden="false" outlineLevel="0" max="6" min="5" style="0" width="17"/>
    <col collapsed="false" customWidth="true" hidden="false" outlineLevel="0" max="7" min="7" style="1" width="17"/>
    <col collapsed="false" customWidth="true" hidden="false" outlineLevel="0" max="8" min="8" style="0" width="42.18"/>
  </cols>
  <sheetData>
    <row r="1" customFormat="false" ht="14.25" hidden="false" customHeight="false" outlineLevel="0" collapsed="false">
      <c r="B1" s="2" t="s">
        <v>0</v>
      </c>
      <c r="C1" s="2"/>
      <c r="D1" s="2"/>
      <c r="E1" s="2" t="s">
        <v>1</v>
      </c>
      <c r="F1" s="2"/>
      <c r="G1" s="2"/>
    </row>
    <row r="2" s="3" customFormat="true" ht="14.25" hidden="false" customHeight="false" outlineLevel="0" collapsed="false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 t="s">
        <v>7</v>
      </c>
      <c r="G2" s="4" t="s">
        <v>3</v>
      </c>
      <c r="H2" s="3" t="s">
        <v>8</v>
      </c>
    </row>
    <row r="3" customFormat="false" ht="14.25" hidden="false" customHeight="false" outlineLevel="0" collapsed="false">
      <c r="A3" s="0" t="s">
        <v>9</v>
      </c>
      <c r="B3" s="1" t="s">
        <v>10</v>
      </c>
      <c r="C3" s="1" t="s">
        <v>11</v>
      </c>
      <c r="D3" s="1" t="s">
        <v>11</v>
      </c>
      <c r="E3" s="5" t="s">
        <v>11</v>
      </c>
      <c r="F3" s="5" t="s">
        <v>11</v>
      </c>
      <c r="G3" s="6" t="n">
        <v>40</v>
      </c>
      <c r="H3" s="0" t="s">
        <v>12</v>
      </c>
      <c r="I3" s="7"/>
    </row>
    <row r="4" customFormat="false" ht="14.25" hidden="false" customHeight="false" outlineLevel="0" collapsed="false">
      <c r="A4" s="0" t="s">
        <v>13</v>
      </c>
      <c r="B4" s="1" t="s">
        <v>11</v>
      </c>
      <c r="C4" s="1" t="s">
        <v>14</v>
      </c>
      <c r="D4" s="1" t="s">
        <v>15</v>
      </c>
      <c r="E4" s="7" t="n">
        <v>70</v>
      </c>
      <c r="F4" s="7" t="n">
        <v>55</v>
      </c>
      <c r="G4" s="6" t="n">
        <v>55</v>
      </c>
      <c r="H4" s="8" t="s">
        <v>16</v>
      </c>
      <c r="I4" s="7"/>
    </row>
    <row r="5" customFormat="false" ht="14.25" hidden="false" customHeight="false" outlineLevel="0" collapsed="false">
      <c r="A5" s="0" t="s">
        <v>17</v>
      </c>
      <c r="B5" s="1" t="s">
        <v>11</v>
      </c>
      <c r="C5" s="1" t="s">
        <v>18</v>
      </c>
      <c r="D5" s="1" t="s">
        <v>18</v>
      </c>
      <c r="E5" s="7" t="n">
        <v>95</v>
      </c>
      <c r="F5" s="7" t="n">
        <v>95</v>
      </c>
      <c r="G5" s="6" t="s">
        <v>11</v>
      </c>
      <c r="H5" s="0" t="s">
        <v>16</v>
      </c>
      <c r="I5" s="7"/>
    </row>
    <row r="6" customFormat="false" ht="14.25" hidden="false" customHeight="false" outlineLevel="0" collapsed="false">
      <c r="A6" s="0" t="s">
        <v>19</v>
      </c>
      <c r="B6" s="1" t="s">
        <v>20</v>
      </c>
      <c r="C6" s="1" t="s">
        <v>21</v>
      </c>
      <c r="D6" s="1" t="s">
        <v>22</v>
      </c>
      <c r="E6" s="7" t="n">
        <v>130</v>
      </c>
      <c r="F6" s="7" t="n">
        <v>90</v>
      </c>
      <c r="G6" s="6" t="n">
        <v>50</v>
      </c>
      <c r="H6" s="0" t="s">
        <v>23</v>
      </c>
      <c r="I6" s="7"/>
    </row>
    <row r="7" customFormat="false" ht="14.25" hidden="false" customHeight="false" outlineLevel="0" collapsed="false">
      <c r="A7" s="0" t="s">
        <v>24</v>
      </c>
      <c r="B7" s="1" t="s">
        <v>11</v>
      </c>
      <c r="C7" s="1" t="s">
        <v>25</v>
      </c>
      <c r="D7" s="1" t="s">
        <v>26</v>
      </c>
      <c r="E7" s="7" t="n">
        <v>200</v>
      </c>
      <c r="F7" s="7" t="n">
        <v>140</v>
      </c>
      <c r="G7" s="6" t="s">
        <v>11</v>
      </c>
      <c r="H7" s="0" t="s">
        <v>16</v>
      </c>
      <c r="I7" s="7"/>
    </row>
    <row r="8" customFormat="false" ht="14.25" hidden="false" customHeight="false" outlineLevel="0" collapsed="false">
      <c r="A8" s="0" t="s">
        <v>27</v>
      </c>
      <c r="B8" s="1" t="s">
        <v>28</v>
      </c>
      <c r="C8" s="1" t="s">
        <v>29</v>
      </c>
      <c r="D8" s="1" t="s">
        <v>30</v>
      </c>
      <c r="E8" s="7" t="n">
        <v>35</v>
      </c>
      <c r="F8" s="7" t="n">
        <v>25</v>
      </c>
      <c r="G8" s="6" t="n">
        <v>25</v>
      </c>
      <c r="H8" s="0" t="s">
        <v>31</v>
      </c>
      <c r="I8" s="7"/>
    </row>
    <row r="9" customFormat="false" ht="14.25" hidden="false" customHeight="false" outlineLevel="0" collapsed="false">
      <c r="A9" s="0" t="s">
        <v>32</v>
      </c>
      <c r="B9" s="1" t="s">
        <v>11</v>
      </c>
      <c r="C9" s="1" t="s">
        <v>14</v>
      </c>
      <c r="D9" s="1" t="s">
        <v>14</v>
      </c>
      <c r="E9" s="7" t="n">
        <v>145</v>
      </c>
      <c r="F9" s="7" t="n">
        <v>145</v>
      </c>
      <c r="G9" s="6" t="s">
        <v>11</v>
      </c>
      <c r="H9" s="0" t="s">
        <v>33</v>
      </c>
      <c r="I9" s="7"/>
    </row>
    <row r="10" customFormat="false" ht="14.25" hidden="false" customHeight="false" outlineLevel="0" collapsed="false">
      <c r="A10" s="0" t="s">
        <v>34</v>
      </c>
      <c r="B10" s="1" t="s">
        <v>11</v>
      </c>
      <c r="C10" s="1" t="s">
        <v>35</v>
      </c>
      <c r="D10" s="1" t="s">
        <v>35</v>
      </c>
      <c r="E10" s="7" t="n">
        <v>125</v>
      </c>
      <c r="F10" s="7" t="n">
        <v>125</v>
      </c>
      <c r="G10" s="6" t="s">
        <v>11</v>
      </c>
      <c r="H10" s="0" t="s">
        <v>33</v>
      </c>
      <c r="I10" s="7"/>
    </row>
    <row r="11" customFormat="false" ht="14.25" hidden="false" customHeight="false" outlineLevel="0" collapsed="false">
      <c r="A11" s="0" t="s">
        <v>36</v>
      </c>
      <c r="B11" s="1" t="s">
        <v>11</v>
      </c>
      <c r="C11" s="1" t="s">
        <v>37</v>
      </c>
      <c r="D11" s="1" t="s">
        <v>37</v>
      </c>
      <c r="E11" s="7" t="n">
        <v>90</v>
      </c>
      <c r="F11" s="7" t="n">
        <v>90</v>
      </c>
      <c r="G11" s="6" t="s">
        <v>11</v>
      </c>
      <c r="H11" s="0" t="s">
        <v>33</v>
      </c>
      <c r="I11" s="7"/>
    </row>
    <row r="12" customFormat="false" ht="14.25" hidden="false" customHeight="false" outlineLevel="0" collapsed="false">
      <c r="A12" s="0" t="s">
        <v>38</v>
      </c>
      <c r="B12" s="1" t="s">
        <v>11</v>
      </c>
      <c r="C12" s="1" t="s">
        <v>39</v>
      </c>
      <c r="D12" s="1" t="s">
        <v>39</v>
      </c>
      <c r="E12" s="7" t="n">
        <v>35</v>
      </c>
      <c r="F12" s="7" t="n">
        <v>35</v>
      </c>
      <c r="G12" s="6" t="s">
        <v>11</v>
      </c>
      <c r="H12" s="0" t="s">
        <v>40</v>
      </c>
      <c r="I12" s="7"/>
    </row>
    <row r="13" customFormat="false" ht="14.25" hidden="false" customHeight="false" outlineLevel="0" collapsed="false">
      <c r="A13" s="0" t="s">
        <v>41</v>
      </c>
      <c r="B13" s="1" t="s">
        <v>11</v>
      </c>
      <c r="C13" s="1" t="s">
        <v>42</v>
      </c>
      <c r="D13" s="1" t="s">
        <v>42</v>
      </c>
      <c r="E13" s="7" t="n">
        <v>23</v>
      </c>
      <c r="F13" s="7" t="n">
        <v>23</v>
      </c>
      <c r="G13" s="6" t="s">
        <v>11</v>
      </c>
      <c r="H13" s="0" t="s">
        <v>43</v>
      </c>
      <c r="I13" s="7"/>
    </row>
    <row r="14" customFormat="false" ht="14.25" hidden="false" customHeight="false" outlineLevel="0" collapsed="false">
      <c r="A14" s="0" t="s">
        <v>44</v>
      </c>
      <c r="B14" s="1" t="s">
        <v>11</v>
      </c>
      <c r="C14" s="1" t="s">
        <v>45</v>
      </c>
      <c r="D14" s="1" t="s">
        <v>45</v>
      </c>
      <c r="E14" s="7" t="n">
        <v>17</v>
      </c>
      <c r="F14" s="7" t="n">
        <v>17</v>
      </c>
      <c r="G14" s="6" t="s">
        <v>11</v>
      </c>
      <c r="H14" s="0" t="s">
        <v>43</v>
      </c>
      <c r="I14" s="7"/>
    </row>
    <row r="15" customFormat="false" ht="14.25" hidden="false" customHeight="false" outlineLevel="0" collapsed="false">
      <c r="A15" s="0" t="s">
        <v>46</v>
      </c>
      <c r="B15" s="1" t="s">
        <v>11</v>
      </c>
      <c r="C15" s="1" t="s">
        <v>47</v>
      </c>
      <c r="D15" s="1" t="s">
        <v>47</v>
      </c>
      <c r="E15" s="7" t="n">
        <v>17</v>
      </c>
      <c r="F15" s="7" t="n">
        <v>17</v>
      </c>
      <c r="G15" s="6" t="s">
        <v>11</v>
      </c>
      <c r="H15" s="0" t="s">
        <v>48</v>
      </c>
      <c r="I15" s="7"/>
    </row>
    <row r="16" customFormat="false" ht="14.25" hidden="false" customHeight="false" outlineLevel="0" collapsed="false">
      <c r="A16" s="0" t="s">
        <v>49</v>
      </c>
      <c r="B16" s="1" t="s">
        <v>11</v>
      </c>
      <c r="C16" s="1" t="s">
        <v>50</v>
      </c>
      <c r="D16" s="1" t="s">
        <v>50</v>
      </c>
      <c r="E16" s="7" t="n">
        <v>109</v>
      </c>
      <c r="F16" s="7" t="n">
        <v>109</v>
      </c>
      <c r="G16" s="6" t="s">
        <v>11</v>
      </c>
      <c r="H16" s="0" t="s">
        <v>51</v>
      </c>
    </row>
    <row r="18" customFormat="false" ht="14.25" hidden="false" customHeight="false" outlineLevel="0" collapsed="false">
      <c r="A18" s="3" t="s">
        <v>52</v>
      </c>
    </row>
    <row r="19" customFormat="false" ht="14.25" hidden="false" customHeight="false" outlineLevel="0" collapsed="false">
      <c r="A19" s="0" t="s">
        <v>3</v>
      </c>
    </row>
    <row r="20" customFormat="false" ht="14.25" hidden="false" customHeight="false" outlineLevel="0" collapsed="false">
      <c r="A20" s="0" t="s">
        <v>4</v>
      </c>
    </row>
    <row r="21" customFormat="false" ht="14.25" hidden="false" customHeight="false" outlineLevel="0" collapsed="false">
      <c r="A21" s="0" t="s">
        <v>5</v>
      </c>
    </row>
    <row r="23" customFormat="false" ht="14.25" hidden="false" customHeight="false" outlineLevel="0" collapsed="false">
      <c r="A23" s="3" t="s">
        <v>53</v>
      </c>
    </row>
    <row r="24" customFormat="false" ht="14.25" hidden="false" customHeight="false" outlineLevel="0" collapsed="false">
      <c r="A24" s="0" t="s">
        <v>6</v>
      </c>
    </row>
    <row r="25" customFormat="false" ht="14.25" hidden="false" customHeight="false" outlineLevel="0" collapsed="false">
      <c r="A25" s="0" t="s">
        <v>7</v>
      </c>
    </row>
    <row r="27" customFormat="false" ht="14.25" hidden="false" customHeight="false" outlineLevel="0" collapsed="false">
      <c r="A27" s="3" t="s">
        <v>8</v>
      </c>
    </row>
    <row r="28" customFormat="false" ht="14.25" hidden="false" customHeight="false" outlineLevel="0" collapsed="false">
      <c r="A28" s="9" t="n">
        <v>128</v>
      </c>
    </row>
    <row r="29" customFormat="false" ht="14.25" hidden="false" customHeight="false" outlineLevel="0" collapsed="false">
      <c r="A29" s="9" t="n">
        <v>140</v>
      </c>
    </row>
    <row r="30" customFormat="false" ht="14.25" hidden="false" customHeight="false" outlineLevel="0" collapsed="false">
      <c r="A30" s="9" t="n">
        <v>152</v>
      </c>
    </row>
    <row r="31" customFormat="false" ht="14.25" hidden="false" customHeight="false" outlineLevel="0" collapsed="false">
      <c r="A31" s="9" t="n">
        <v>164</v>
      </c>
    </row>
    <row r="32" customFormat="false" ht="14.25" hidden="false" customHeight="false" outlineLevel="0" collapsed="false">
      <c r="A32" s="9" t="s">
        <v>54</v>
      </c>
    </row>
    <row r="33" customFormat="false" ht="14.25" hidden="false" customHeight="false" outlineLevel="0" collapsed="false">
      <c r="A33" s="9" t="s">
        <v>55</v>
      </c>
    </row>
    <row r="34" customFormat="false" ht="14.25" hidden="false" customHeight="false" outlineLevel="0" collapsed="false">
      <c r="A34" s="9" t="s">
        <v>56</v>
      </c>
    </row>
    <row r="35" customFormat="false" ht="14.25" hidden="false" customHeight="false" outlineLevel="0" collapsed="false">
      <c r="A35" s="9" t="s">
        <v>57</v>
      </c>
    </row>
    <row r="36" customFormat="false" ht="14.25" hidden="false" customHeight="false" outlineLevel="0" collapsed="false">
      <c r="A36" s="9" t="s">
        <v>58</v>
      </c>
    </row>
    <row r="37" customFormat="false" ht="14.25" hidden="false" customHeight="false" outlineLevel="0" collapsed="false">
      <c r="A37" s="9" t="s">
        <v>59</v>
      </c>
    </row>
    <row r="38" customFormat="false" ht="14.25" hidden="false" customHeight="false" outlineLevel="0" collapsed="false">
      <c r="A38" s="9" t="s">
        <v>60</v>
      </c>
    </row>
    <row r="39" customFormat="false" ht="14.25" hidden="false" customHeight="false" outlineLevel="0" collapsed="false">
      <c r="A39" s="9" t="s">
        <v>61</v>
      </c>
    </row>
    <row r="40" customFormat="false" ht="14.25" hidden="false" customHeight="false" outlineLevel="0" collapsed="false">
      <c r="A40" s="9" t="s">
        <v>62</v>
      </c>
    </row>
    <row r="41" customFormat="false" ht="14.25" hidden="false" customHeight="false" outlineLevel="0" collapsed="false">
      <c r="A41" s="9" t="s">
        <v>63</v>
      </c>
    </row>
    <row r="42" customFormat="false" ht="14.25" hidden="false" customHeight="false" outlineLevel="0" collapsed="false">
      <c r="A42" s="9" t="s">
        <v>64</v>
      </c>
    </row>
    <row r="43" customFormat="false" ht="14.25" hidden="false" customHeight="false" outlineLevel="0" collapsed="false">
      <c r="A43" s="9" t="s">
        <v>11</v>
      </c>
    </row>
    <row r="44" customFormat="false" ht="14.25" hidden="false" customHeight="false" outlineLevel="0" collapsed="false">
      <c r="A44" s="9"/>
    </row>
    <row r="45" customFormat="false" ht="14.25" hidden="false" customHeight="false" outlineLevel="0" collapsed="false">
      <c r="A45" s="9" t="s">
        <v>65</v>
      </c>
    </row>
  </sheetData>
  <mergeCells count="2">
    <mergeCell ref="B1:D1"/>
    <mergeCell ref="E1:G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M57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2" activeCellId="0" sqref="A2"/>
    </sheetView>
  </sheetViews>
  <sheetFormatPr defaultColWidth="11.2734375" defaultRowHeight="14.25" zeroHeight="false" outlineLevelRow="0" outlineLevelCol="0"/>
  <cols>
    <col collapsed="false" customWidth="true" hidden="false" outlineLevel="0" max="1" min="1" style="10" width="4"/>
    <col collapsed="false" customWidth="true" hidden="false" outlineLevel="0" max="2" min="2" style="11" width="6.18"/>
    <col collapsed="false" customWidth="true" hidden="false" outlineLevel="0" max="3" min="3" style="11" width="10.45"/>
    <col collapsed="false" customWidth="false" hidden="false" outlineLevel="0" max="4" min="4" style="11" width="11.27"/>
    <col collapsed="false" customWidth="true" hidden="false" outlineLevel="0" max="5" min="5" style="11" width="12.27"/>
    <col collapsed="false" customWidth="true" hidden="false" outlineLevel="0" max="6" min="6" style="10" width="56.73"/>
    <col collapsed="false" customWidth="true" hidden="false" outlineLevel="0" max="7" min="7" style="11" width="7.27"/>
    <col collapsed="false" customWidth="true" hidden="false" outlineLevel="0" max="8" min="8" style="11" width="13.18"/>
    <col collapsed="false" customWidth="true" hidden="true" outlineLevel="0" max="9" min="9" style="10" width="13.82"/>
    <col collapsed="false" customWidth="true" hidden="true" outlineLevel="0" max="10" min="10" style="10" width="12.73"/>
    <col collapsed="false" customWidth="true" hidden="true" outlineLevel="0" max="11" min="11" style="10" width="11.45"/>
    <col collapsed="false" customWidth="true" hidden="true" outlineLevel="0" max="12" min="12" style="10" width="11.54"/>
    <col collapsed="false" customWidth="false" hidden="false" outlineLevel="0" max="16384" min="13" style="10" width="11.27"/>
  </cols>
  <sheetData>
    <row r="1" customFormat="false" ht="59.25" hidden="false" customHeight="true" outlineLevel="0" collapsed="false">
      <c r="B1" s="12"/>
      <c r="C1" s="12"/>
      <c r="D1" s="12"/>
      <c r="E1" s="12"/>
      <c r="F1" s="13"/>
      <c r="G1" s="12"/>
      <c r="H1" s="12"/>
    </row>
    <row r="2" customFormat="false" ht="26.25" hidden="false" customHeight="true" outlineLevel="0" collapsed="false">
      <c r="B2" s="14" t="s">
        <v>66</v>
      </c>
      <c r="C2" s="14"/>
      <c r="D2" s="14"/>
      <c r="E2" s="14"/>
      <c r="F2" s="14"/>
      <c r="G2" s="14"/>
      <c r="H2" s="14"/>
    </row>
    <row r="3" customFormat="false" ht="8.25" hidden="false" customHeight="true" outlineLevel="0" collapsed="false">
      <c r="B3" s="15"/>
      <c r="C3" s="15"/>
      <c r="D3" s="15"/>
      <c r="E3" s="15"/>
      <c r="F3" s="15"/>
      <c r="G3" s="15"/>
      <c r="H3" s="15"/>
    </row>
    <row r="4" customFormat="false" ht="43.5" hidden="false" customHeight="true" outlineLevel="0" collapsed="false">
      <c r="B4" s="16" t="s">
        <v>67</v>
      </c>
      <c r="C4" s="16"/>
      <c r="D4" s="16"/>
      <c r="E4" s="16"/>
      <c r="F4" s="16"/>
      <c r="G4" s="16"/>
      <c r="H4" s="16"/>
    </row>
    <row r="5" customFormat="false" ht="15" hidden="false" customHeight="true" outlineLevel="0" collapsed="false">
      <c r="B5" s="17"/>
      <c r="C5" s="17"/>
      <c r="D5" s="17"/>
      <c r="E5" s="17"/>
      <c r="F5" s="17"/>
      <c r="G5" s="17"/>
      <c r="H5" s="17"/>
    </row>
    <row r="6" customFormat="false" ht="15" hidden="false" customHeight="true" outlineLevel="0" collapsed="false">
      <c r="B6" s="18" t="s">
        <v>68</v>
      </c>
      <c r="C6" s="18"/>
      <c r="D6" s="18"/>
      <c r="E6" s="18"/>
      <c r="F6" s="18"/>
      <c r="G6" s="18"/>
      <c r="H6" s="18"/>
    </row>
    <row r="7" customFormat="false" ht="15" hidden="false" customHeight="true" outlineLevel="0" collapsed="false">
      <c r="B7" s="18" t="s">
        <v>69</v>
      </c>
      <c r="C7" s="18"/>
      <c r="D7" s="18"/>
      <c r="E7" s="18"/>
      <c r="F7" s="18"/>
      <c r="G7" s="18"/>
      <c r="H7" s="18"/>
    </row>
    <row r="8" customFormat="false" ht="15" hidden="false" customHeight="true" outlineLevel="0" collapsed="false">
      <c r="B8" s="18" t="s">
        <v>70</v>
      </c>
      <c r="C8" s="18"/>
      <c r="D8" s="18"/>
      <c r="E8" s="18"/>
      <c r="F8" s="18"/>
      <c r="G8" s="18"/>
      <c r="H8" s="18"/>
    </row>
    <row r="9" customFormat="false" ht="15" hidden="false" customHeight="true" outlineLevel="0" collapsed="false">
      <c r="B9" s="18" t="s">
        <v>71</v>
      </c>
      <c r="C9" s="18"/>
      <c r="D9" s="18"/>
      <c r="E9" s="18"/>
      <c r="F9" s="18"/>
      <c r="G9" s="18"/>
      <c r="H9" s="18"/>
    </row>
    <row r="11" customFormat="false" ht="14.25" hidden="false" customHeight="false" outlineLevel="0" collapsed="false">
      <c r="B11" s="19" t="s">
        <v>72</v>
      </c>
      <c r="C11" s="19"/>
      <c r="D11" s="20"/>
      <c r="E11" s="20"/>
      <c r="F11" s="20"/>
      <c r="G11" s="20"/>
      <c r="H11" s="20"/>
    </row>
    <row r="12" customFormat="false" ht="14.25" hidden="false" customHeight="false" outlineLevel="0" collapsed="false">
      <c r="B12" s="19" t="s">
        <v>73</v>
      </c>
      <c r="C12" s="19"/>
      <c r="D12" s="20"/>
      <c r="E12" s="20"/>
      <c r="F12" s="20"/>
      <c r="G12" s="20"/>
      <c r="H12" s="20"/>
    </row>
    <row r="14" customFormat="false" ht="14.25" hidden="false" customHeight="false" outlineLevel="0" collapsed="false">
      <c r="B14" s="21" t="s">
        <v>74</v>
      </c>
      <c r="C14" s="22" t="s">
        <v>0</v>
      </c>
      <c r="D14" s="22" t="s">
        <v>52</v>
      </c>
      <c r="E14" s="22" t="s">
        <v>53</v>
      </c>
      <c r="F14" s="23" t="s">
        <v>75</v>
      </c>
      <c r="G14" s="22" t="s">
        <v>76</v>
      </c>
      <c r="H14" s="24" t="s">
        <v>77</v>
      </c>
      <c r="I14" s="25" t="s">
        <v>78</v>
      </c>
      <c r="J14" s="25" t="s">
        <v>79</v>
      </c>
      <c r="K14" s="25" t="s">
        <v>80</v>
      </c>
      <c r="M14" s="10" t="s">
        <v>81</v>
      </c>
    </row>
    <row r="15" customFormat="false" ht="14.25" hidden="false" customHeight="false" outlineLevel="0" collapsed="false">
      <c r="B15" s="26" t="n">
        <v>1</v>
      </c>
      <c r="C15" s="27" t="str">
        <f aca="false">IF(K15=0,"",VLOOKUP(F15,_xlnm.Database,1+I15,FALSE()))</f>
        <v/>
      </c>
      <c r="D15" s="28"/>
      <c r="E15" s="28"/>
      <c r="F15" s="29"/>
      <c r="G15" s="28"/>
      <c r="H15" s="30" t="str">
        <f aca="false">IF(OR(K15=0,G15=""),"",VLOOKUP(F15,_xlnm.Database,J15,FALSE()))</f>
        <v/>
      </c>
      <c r="I15" s="10" t="n">
        <f aca="false">IF(D15=Listen!$A$19,1,IF(D15=Listen!$A$20,2,IF(D15=Listen!$A$21,3,0)))</f>
        <v>0</v>
      </c>
      <c r="J15" s="10" t="n">
        <f aca="false">IF(D15=Listen!$A$19,3,IF(E15=Listen!$A$25,2,1))+4</f>
        <v>5</v>
      </c>
      <c r="K15" s="10" t="n">
        <f aca="false">IF(OR(D15="",E15="",F15=""),0,1)</f>
        <v>0</v>
      </c>
      <c r="L15" s="10" t="str">
        <f aca="false">IF(F15="","",VLOOKUP(F15,_xlnm.Database,8,FALSE()))</f>
        <v/>
      </c>
      <c r="M15" s="10" t="str">
        <f aca="false">IF(F15="","",IF(G15="","Es wude keine Größe ausgewählt",IF(ISERROR(FIND(","&amp;G15,L15)),"Die ausgewählte Größe ist nicht verfügbar","")))</f>
        <v/>
      </c>
    </row>
    <row r="16" customFormat="false" ht="14.25" hidden="false" customHeight="false" outlineLevel="0" collapsed="false">
      <c r="B16" s="31" t="n">
        <v>2</v>
      </c>
      <c r="C16" s="32" t="str">
        <f aca="false">IF(K16=0,"",VLOOKUP(F16,_xlnm.Database,1+I16,FALSE()))</f>
        <v/>
      </c>
      <c r="D16" s="33"/>
      <c r="E16" s="33"/>
      <c r="F16" s="34"/>
      <c r="G16" s="33"/>
      <c r="H16" s="35" t="str">
        <f aca="false">IF(OR(K16=0,G16=""),"",VLOOKUP(F16,_xlnm.Database,J16,FALSE()))</f>
        <v/>
      </c>
      <c r="I16" s="10" t="n">
        <f aca="false">IF(D16=Listen!$A$19,1,IF(D16=Listen!$A$20,2,IF(D16=Listen!$A$21,3,0)))</f>
        <v>0</v>
      </c>
      <c r="J16" s="10" t="n">
        <f aca="false">IF(D16=Listen!$A$19,3,IF(E16=Listen!$A$25,2,1))+4</f>
        <v>5</v>
      </c>
      <c r="K16" s="10" t="n">
        <f aca="false">IF(OR(D16="",E16="",F16=""),0,1)</f>
        <v>0</v>
      </c>
      <c r="L16" s="10" t="str">
        <f aca="false">IF(F16="","",VLOOKUP(F16,_xlnm.Database,8,FALSE()))</f>
        <v/>
      </c>
      <c r="M16" s="10" t="str">
        <f aca="false">IF(F16="","",IF(G16="","Es wude keine Größe ausgewählt",IF(ISERROR(FIND(","&amp;G16,L16)),"Die ausgewählte Größe ist nicht verfügbar","")))</f>
        <v/>
      </c>
    </row>
    <row r="17" customFormat="false" ht="14.25" hidden="false" customHeight="false" outlineLevel="0" collapsed="false">
      <c r="B17" s="31" t="n">
        <v>3</v>
      </c>
      <c r="C17" s="32" t="str">
        <f aca="false">IF(K17=0,"",VLOOKUP(F17,_xlnm.Database,1+I17,FALSE()))</f>
        <v/>
      </c>
      <c r="D17" s="33"/>
      <c r="E17" s="33"/>
      <c r="F17" s="34"/>
      <c r="G17" s="33"/>
      <c r="H17" s="35" t="str">
        <f aca="false">IF(OR(K17=0,G17=""),"",VLOOKUP(F17,_xlnm.Database,J17,FALSE()))</f>
        <v/>
      </c>
      <c r="I17" s="10" t="n">
        <f aca="false">IF(D17=Listen!$A$19,1,IF(D17=Listen!$A$20,2,IF(D17=Listen!$A$21,3,0)))</f>
        <v>0</v>
      </c>
      <c r="J17" s="10" t="n">
        <f aca="false">IF(D17=Listen!$A$19,3,IF(E17=Listen!$A$25,2,1))+4</f>
        <v>5</v>
      </c>
      <c r="K17" s="10" t="n">
        <f aca="false">IF(OR(D17="",E17="",F17=""),0,1)</f>
        <v>0</v>
      </c>
      <c r="L17" s="10" t="str">
        <f aca="false">IF(F17="","",VLOOKUP(F17,_xlnm.Database,8,FALSE()))</f>
        <v/>
      </c>
      <c r="M17" s="10" t="str">
        <f aca="false">IF(F17="","",IF(G17="","Es wude keine Größe ausgewählt",IF(ISERROR(FIND(","&amp;G17,L17)),"Die ausgewählte Größe ist nicht verfügbar","")))</f>
        <v/>
      </c>
    </row>
    <row r="18" customFormat="false" ht="14.25" hidden="false" customHeight="false" outlineLevel="0" collapsed="false">
      <c r="B18" s="31" t="n">
        <v>4</v>
      </c>
      <c r="C18" s="32" t="str">
        <f aca="false">IF(K18=0,"",VLOOKUP(F18,_xlnm.Database,1+I18,FALSE()))</f>
        <v/>
      </c>
      <c r="D18" s="33"/>
      <c r="E18" s="33"/>
      <c r="F18" s="34"/>
      <c r="G18" s="33"/>
      <c r="H18" s="35" t="str">
        <f aca="false">IF(OR(K18=0,G18=""),"",VLOOKUP(F18,_xlnm.Database,J18,FALSE()))</f>
        <v/>
      </c>
      <c r="I18" s="10" t="n">
        <f aca="false">IF(D18=Listen!$A$19,1,IF(D18=Listen!$A$20,2,IF(D18=Listen!$A$21,3,0)))</f>
        <v>0</v>
      </c>
      <c r="J18" s="10" t="n">
        <f aca="false">IF(D18=Listen!$A$19,3,IF(E18=Listen!$A$25,2,1))+4</f>
        <v>5</v>
      </c>
      <c r="K18" s="10" t="n">
        <f aca="false">IF(OR(D18="",E18="",F18=""),0,1)</f>
        <v>0</v>
      </c>
      <c r="L18" s="10" t="str">
        <f aca="false">IF(F18="","",VLOOKUP(F18,_xlnm.Database,8,FALSE()))</f>
        <v/>
      </c>
      <c r="M18" s="10" t="str">
        <f aca="false">IF(F18="","",IF(G18="","Es wude keine Größe ausgewählt",IF(ISERROR(FIND(","&amp;G18,L18)),"Die ausgewählte Größe ist nicht verfügbar","")))</f>
        <v/>
      </c>
    </row>
    <row r="19" customFormat="false" ht="14.25" hidden="false" customHeight="false" outlineLevel="0" collapsed="false">
      <c r="B19" s="31" t="n">
        <v>5</v>
      </c>
      <c r="C19" s="32" t="str">
        <f aca="false">IF(K19=0,"",VLOOKUP(F19,_xlnm.Database,1+I19,FALSE()))</f>
        <v/>
      </c>
      <c r="D19" s="33"/>
      <c r="E19" s="33"/>
      <c r="F19" s="34"/>
      <c r="G19" s="33"/>
      <c r="H19" s="35" t="str">
        <f aca="false">IF(OR(K19=0,G19=""),"",VLOOKUP(F19,_xlnm.Database,J19,FALSE()))</f>
        <v/>
      </c>
      <c r="I19" s="10" t="n">
        <f aca="false">IF(D19=Listen!$A$19,1,IF(D19=Listen!$A$20,2,IF(D19=Listen!$A$21,3,0)))</f>
        <v>0</v>
      </c>
      <c r="J19" s="10" t="n">
        <f aca="false">IF(D19=Listen!$A$19,3,IF(E19=Listen!$A$25,2,1))+4</f>
        <v>5</v>
      </c>
      <c r="K19" s="10" t="n">
        <f aca="false">IF(OR(D19="",E19="",F19=""),0,1)</f>
        <v>0</v>
      </c>
      <c r="L19" s="10" t="str">
        <f aca="false">IF(F19="","",VLOOKUP(F19,_xlnm.Database,8,FALSE()))</f>
        <v/>
      </c>
      <c r="M19" s="10" t="str">
        <f aca="false">IF(F19="","",IF(G19="","Es wude keine Größe ausgewählt",IF(ISERROR(FIND(","&amp;G19,L19)),"Die ausgewählte Größe ist nicht verfügbar","")))</f>
        <v/>
      </c>
    </row>
    <row r="20" customFormat="false" ht="14.25" hidden="false" customHeight="false" outlineLevel="0" collapsed="false">
      <c r="B20" s="31" t="n">
        <v>6</v>
      </c>
      <c r="C20" s="32" t="str">
        <f aca="false">IF(K20=0,"",VLOOKUP(F20,_xlnm.Database,1+I20,FALSE()))</f>
        <v/>
      </c>
      <c r="D20" s="33"/>
      <c r="E20" s="33"/>
      <c r="F20" s="34"/>
      <c r="G20" s="33"/>
      <c r="H20" s="35" t="str">
        <f aca="false">IF(OR(K20=0,G20=""),"",VLOOKUP(F20,_xlnm.Database,J20,FALSE()))</f>
        <v/>
      </c>
      <c r="I20" s="10" t="n">
        <f aca="false">IF(D20=Listen!$A$19,1,IF(D20=Listen!$A$20,2,IF(D20=Listen!$A$21,3,0)))</f>
        <v>0</v>
      </c>
      <c r="J20" s="10" t="n">
        <f aca="false">IF(D20=Listen!$A$19,3,IF(E20=Listen!$A$25,2,1))+4</f>
        <v>5</v>
      </c>
      <c r="K20" s="10" t="n">
        <f aca="false">IF(OR(D20="",E20="",F20=""),0,1)</f>
        <v>0</v>
      </c>
      <c r="L20" s="10" t="str">
        <f aca="false">IF(F20="","",VLOOKUP(F20,_xlnm.Database,8,FALSE()))</f>
        <v/>
      </c>
      <c r="M20" s="10" t="str">
        <f aca="false">IF(F20="","",IF(G20="","Es wude keine Größe ausgewählt",IF(ISERROR(FIND(","&amp;G20,L20)),"Die ausgewählte Größe ist nicht verfügbar","")))</f>
        <v/>
      </c>
    </row>
    <row r="21" customFormat="false" ht="14.25" hidden="false" customHeight="false" outlineLevel="0" collapsed="false">
      <c r="B21" s="31" t="n">
        <v>7</v>
      </c>
      <c r="C21" s="32" t="str">
        <f aca="false">IF(K21=0,"",VLOOKUP(F21,_xlnm.Database,1+I21,FALSE()))</f>
        <v/>
      </c>
      <c r="D21" s="33"/>
      <c r="E21" s="33"/>
      <c r="F21" s="34"/>
      <c r="G21" s="33"/>
      <c r="H21" s="35" t="str">
        <f aca="false">IF(OR(K21=0,G21=""),"",VLOOKUP(F21,_xlnm.Database,J21,FALSE()))</f>
        <v/>
      </c>
      <c r="I21" s="10" t="n">
        <f aca="false">IF(D21=Listen!$A$19,1,IF(D21=Listen!$A$20,2,IF(D21=Listen!$A$21,3,0)))</f>
        <v>0</v>
      </c>
      <c r="J21" s="10" t="n">
        <f aca="false">IF(D21=Listen!$A$19,3,IF(E21=Listen!$A$25,2,1))+4</f>
        <v>5</v>
      </c>
      <c r="K21" s="10" t="n">
        <f aca="false">IF(OR(D21="",E21="",F21=""),0,1)</f>
        <v>0</v>
      </c>
      <c r="L21" s="10" t="str">
        <f aca="false">IF(F21="","",VLOOKUP(F21,_xlnm.Database,8,FALSE()))</f>
        <v/>
      </c>
      <c r="M21" s="10" t="str">
        <f aca="false">IF(F21="","",IF(G21="","Es wude keine Größe ausgewählt",IF(ISERROR(FIND(","&amp;G21,L21)),"Die ausgewählte Größe ist nicht verfügbar","")))</f>
        <v/>
      </c>
    </row>
    <row r="22" customFormat="false" ht="14.25" hidden="false" customHeight="false" outlineLevel="0" collapsed="false">
      <c r="B22" s="31" t="n">
        <v>8</v>
      </c>
      <c r="C22" s="32" t="str">
        <f aca="false">IF(K22=0,"",VLOOKUP(F22,_xlnm.Database,1+I22,FALSE()))</f>
        <v/>
      </c>
      <c r="D22" s="33"/>
      <c r="E22" s="33"/>
      <c r="F22" s="34"/>
      <c r="G22" s="33"/>
      <c r="H22" s="35" t="str">
        <f aca="false">IF(OR(K22=0,G22=""),"",VLOOKUP(F22,_xlnm.Database,J22,FALSE()))</f>
        <v/>
      </c>
      <c r="I22" s="10" t="n">
        <f aca="false">IF(D22=Listen!$A$19,1,IF(D22=Listen!$A$20,2,IF(D22=Listen!$A$21,3,0)))</f>
        <v>0</v>
      </c>
      <c r="J22" s="10" t="n">
        <f aca="false">IF(D22=Listen!$A$19,3,IF(E22=Listen!$A$25,2,1))+4</f>
        <v>5</v>
      </c>
      <c r="K22" s="10" t="n">
        <f aca="false">IF(OR(D22="",E22="",F22=""),0,1)</f>
        <v>0</v>
      </c>
      <c r="L22" s="10" t="str">
        <f aca="false">IF(F22="","",VLOOKUP(F22,_xlnm.Database,8,FALSE()))</f>
        <v/>
      </c>
      <c r="M22" s="10" t="str">
        <f aca="false">IF(F22="","",IF(G22="","Es wude keine Größe ausgewählt",IF(ISERROR(FIND(","&amp;G22,L22)),"Die ausgewählte Größe ist nicht verfügbar","")))</f>
        <v/>
      </c>
    </row>
    <row r="23" customFormat="false" ht="14.25" hidden="false" customHeight="false" outlineLevel="0" collapsed="false">
      <c r="B23" s="31" t="n">
        <v>9</v>
      </c>
      <c r="C23" s="32" t="str">
        <f aca="false">IF(K23=0,"",VLOOKUP(F23,_xlnm.Database,1+I23,FALSE()))</f>
        <v/>
      </c>
      <c r="D23" s="33"/>
      <c r="E23" s="33"/>
      <c r="F23" s="34"/>
      <c r="G23" s="33"/>
      <c r="H23" s="35" t="str">
        <f aca="false">IF(OR(K23=0,G23=""),"",VLOOKUP(F23,_xlnm.Database,J23,FALSE()))</f>
        <v/>
      </c>
      <c r="I23" s="10" t="n">
        <f aca="false">IF(D23=Listen!$A$19,1,IF(D23=Listen!$A$20,2,IF(D23=Listen!$A$21,3,0)))</f>
        <v>0</v>
      </c>
      <c r="J23" s="10" t="n">
        <f aca="false">IF(D23=Listen!$A$19,3,IF(E23=Listen!$A$25,2,1))+4</f>
        <v>5</v>
      </c>
      <c r="K23" s="10" t="n">
        <f aca="false">IF(OR(D23="",E23="",F23=""),0,1)</f>
        <v>0</v>
      </c>
      <c r="L23" s="10" t="str">
        <f aca="false">IF(F23="","",VLOOKUP(F23,_xlnm.Database,8,FALSE()))</f>
        <v/>
      </c>
      <c r="M23" s="10" t="str">
        <f aca="false">IF(F23="","",IF(G23="","Es wude keine Größe ausgewählt",IF(ISERROR(FIND(","&amp;G23,L23)),"Die ausgewählte Größe ist nicht verfügbar","")))</f>
        <v/>
      </c>
    </row>
    <row r="24" customFormat="false" ht="14.25" hidden="false" customHeight="false" outlineLevel="0" collapsed="false">
      <c r="B24" s="31" t="n">
        <v>10</v>
      </c>
      <c r="C24" s="32" t="str">
        <f aca="false">IF(K24=0,"",VLOOKUP(F24,_xlnm.Database,1+I24,FALSE()))</f>
        <v/>
      </c>
      <c r="D24" s="33"/>
      <c r="E24" s="33"/>
      <c r="F24" s="34"/>
      <c r="G24" s="33"/>
      <c r="H24" s="35" t="str">
        <f aca="false">IF(OR(K24=0,G24=""),"",VLOOKUP(F24,_xlnm.Database,J24,FALSE()))</f>
        <v/>
      </c>
      <c r="I24" s="10" t="n">
        <f aca="false">IF(D24=Listen!$A$19,1,IF(D24=Listen!$A$20,2,IF(D24=Listen!$A$21,3,0)))</f>
        <v>0</v>
      </c>
      <c r="J24" s="10" t="n">
        <f aca="false">IF(D24=Listen!$A$19,3,IF(E24=Listen!$A$25,2,1))+4</f>
        <v>5</v>
      </c>
      <c r="K24" s="10" t="n">
        <f aca="false">IF(OR(D24="",E24="",F24=""),0,1)</f>
        <v>0</v>
      </c>
      <c r="L24" s="10" t="str">
        <f aca="false">IF(F24="","",VLOOKUP(F24,_xlnm.Database,8,FALSE()))</f>
        <v/>
      </c>
      <c r="M24" s="10" t="str">
        <f aca="false">IF(F24="","",IF(G24="","Es wude keine Größe ausgewählt",IF(ISERROR(FIND(","&amp;G24,L24)),"Die ausgewählte Größe ist nicht verfügbar","")))</f>
        <v/>
      </c>
    </row>
    <row r="25" customFormat="false" ht="14.25" hidden="false" customHeight="false" outlineLevel="0" collapsed="false">
      <c r="B25" s="31" t="n">
        <v>11</v>
      </c>
      <c r="C25" s="32" t="str">
        <f aca="false">IF(K25=0,"",VLOOKUP(F25,_xlnm.Database,1+I25,FALSE()))</f>
        <v/>
      </c>
      <c r="D25" s="33"/>
      <c r="E25" s="33"/>
      <c r="F25" s="34"/>
      <c r="G25" s="33"/>
      <c r="H25" s="35" t="str">
        <f aca="false">IF(OR(K25=0,G25=""),"",VLOOKUP(F25,_xlnm.Database,J25,FALSE()))</f>
        <v/>
      </c>
      <c r="I25" s="10" t="n">
        <f aca="false">IF(D25=Listen!$A$19,1,IF(D25=Listen!$A$20,2,IF(D25=Listen!$A$21,3,0)))</f>
        <v>0</v>
      </c>
      <c r="J25" s="10" t="n">
        <f aca="false">IF(D25=Listen!$A$19,3,IF(E25=Listen!$A$25,2,1))+4</f>
        <v>5</v>
      </c>
      <c r="K25" s="10" t="n">
        <f aca="false">IF(OR(D25="",E25="",F25=""),0,1)</f>
        <v>0</v>
      </c>
      <c r="L25" s="10" t="str">
        <f aca="false">IF(F25="","",VLOOKUP(F25,_xlnm.Database,8,FALSE()))</f>
        <v/>
      </c>
      <c r="M25" s="10" t="str">
        <f aca="false">IF(F25="","",IF(G25="","Es wude keine Größe ausgewählt",IF(ISERROR(FIND(","&amp;G25,L25)),"Die ausgewählte Größe ist nicht verfügbar","")))</f>
        <v/>
      </c>
    </row>
    <row r="26" customFormat="false" ht="14.25" hidden="false" customHeight="false" outlineLevel="0" collapsed="false">
      <c r="B26" s="31" t="n">
        <v>12</v>
      </c>
      <c r="C26" s="32" t="str">
        <f aca="false">IF(K26=0,"",VLOOKUP(F26,_xlnm.Database,1+I26,FALSE()))</f>
        <v/>
      </c>
      <c r="D26" s="33"/>
      <c r="E26" s="33"/>
      <c r="F26" s="34"/>
      <c r="G26" s="33"/>
      <c r="H26" s="35" t="str">
        <f aca="false">IF(OR(K26=0,G26=""),"",VLOOKUP(F26,_xlnm.Database,J26,FALSE()))</f>
        <v/>
      </c>
      <c r="I26" s="10" t="n">
        <f aca="false">IF(D26=Listen!$A$19,1,IF(D26=Listen!$A$20,2,IF(D26=Listen!$A$21,3,0)))</f>
        <v>0</v>
      </c>
      <c r="J26" s="10" t="n">
        <f aca="false">IF(D26=Listen!$A$19,3,IF(E26=Listen!$A$25,2,1))+4</f>
        <v>5</v>
      </c>
      <c r="K26" s="10" t="n">
        <f aca="false">IF(OR(D26="",E26="",F26=""),0,1)</f>
        <v>0</v>
      </c>
      <c r="L26" s="10" t="str">
        <f aca="false">IF(F26="","",VLOOKUP(F26,_xlnm.Database,8,FALSE()))</f>
        <v/>
      </c>
      <c r="M26" s="10" t="str">
        <f aca="false">IF(F26="","",IF(G26="","Es wude keine Größe ausgewählt",IF(ISERROR(FIND(","&amp;G26,L26)),"Die ausgewählte Größe ist nicht verfügbar","")))</f>
        <v/>
      </c>
    </row>
    <row r="27" customFormat="false" ht="14.25" hidden="false" customHeight="false" outlineLevel="0" collapsed="false">
      <c r="B27" s="31" t="n">
        <v>13</v>
      </c>
      <c r="C27" s="32" t="str">
        <f aca="false">IF(K27=0,"",VLOOKUP(F27,_xlnm.Database,1+I27,FALSE()))</f>
        <v/>
      </c>
      <c r="D27" s="33"/>
      <c r="E27" s="33"/>
      <c r="F27" s="34"/>
      <c r="G27" s="33"/>
      <c r="H27" s="35" t="str">
        <f aca="false">IF(OR(K27=0,G27=""),"",VLOOKUP(F27,_xlnm.Database,J27,FALSE()))</f>
        <v/>
      </c>
      <c r="I27" s="10" t="n">
        <f aca="false">IF(D27=Listen!$A$19,1,IF(D27=Listen!$A$20,2,IF(D27=Listen!$A$21,3,0)))</f>
        <v>0</v>
      </c>
      <c r="J27" s="10" t="n">
        <f aca="false">IF(D27=Listen!$A$19,3,IF(E27=Listen!$A$25,2,1))+4</f>
        <v>5</v>
      </c>
      <c r="K27" s="10" t="n">
        <f aca="false">IF(OR(D27="",E27="",F27=""),0,1)</f>
        <v>0</v>
      </c>
      <c r="L27" s="10" t="str">
        <f aca="false">IF(F27="","",VLOOKUP(F27,_xlnm.Database,8,FALSE()))</f>
        <v/>
      </c>
      <c r="M27" s="10" t="str">
        <f aca="false">IF(F27="","",IF(G27="","Es wude keine Größe ausgewählt",IF(ISERROR(FIND(","&amp;G27,L27)),"Die ausgewählte Größe ist nicht verfügbar","")))</f>
        <v/>
      </c>
    </row>
    <row r="28" customFormat="false" ht="14.25" hidden="false" customHeight="false" outlineLevel="0" collapsed="false">
      <c r="B28" s="31" t="n">
        <v>14</v>
      </c>
      <c r="C28" s="32" t="str">
        <f aca="false">IF(K28=0,"",VLOOKUP(F28,_xlnm.Database,1+I28,FALSE()))</f>
        <v/>
      </c>
      <c r="D28" s="33"/>
      <c r="E28" s="33"/>
      <c r="F28" s="34"/>
      <c r="G28" s="33"/>
      <c r="H28" s="35" t="str">
        <f aca="false">IF(OR(K28=0,G28=""),"",VLOOKUP(F28,_xlnm.Database,J28,FALSE()))</f>
        <v/>
      </c>
      <c r="I28" s="10" t="n">
        <f aca="false">IF(D28=Listen!$A$19,1,IF(D28=Listen!$A$20,2,IF(D28=Listen!$A$21,3,0)))</f>
        <v>0</v>
      </c>
      <c r="J28" s="10" t="n">
        <f aca="false">IF(D28=Listen!$A$19,3,IF(E28=Listen!$A$25,2,1))+4</f>
        <v>5</v>
      </c>
      <c r="K28" s="10" t="n">
        <f aca="false">IF(OR(D28="",E28="",F28=""),0,1)</f>
        <v>0</v>
      </c>
      <c r="L28" s="10" t="str">
        <f aca="false">IF(F28="","",VLOOKUP(F28,_xlnm.Database,8,FALSE()))</f>
        <v/>
      </c>
      <c r="M28" s="10" t="str">
        <f aca="false">IF(F28="","",IF(G28="","Es wude keine Größe ausgewählt",IF(ISERROR(FIND(","&amp;G28,L28)),"Die ausgewählte Größe ist nicht verfügbar","")))</f>
        <v/>
      </c>
    </row>
    <row r="29" customFormat="false" ht="14.25" hidden="false" customHeight="false" outlineLevel="0" collapsed="false">
      <c r="B29" s="31" t="n">
        <v>15</v>
      </c>
      <c r="C29" s="32" t="str">
        <f aca="false">IF(K29=0,"",VLOOKUP(F29,_xlnm.Database,1+I29,FALSE()))</f>
        <v/>
      </c>
      <c r="D29" s="33"/>
      <c r="E29" s="33"/>
      <c r="F29" s="34"/>
      <c r="G29" s="33"/>
      <c r="H29" s="35" t="str">
        <f aca="false">IF(OR(K29=0,G29=""),"",VLOOKUP(F29,_xlnm.Database,J29,FALSE()))</f>
        <v/>
      </c>
      <c r="I29" s="10" t="n">
        <f aca="false">IF(D29=Listen!$A$19,1,IF(D29=Listen!$A$20,2,IF(D29=Listen!$A$21,3,0)))</f>
        <v>0</v>
      </c>
      <c r="J29" s="10" t="n">
        <f aca="false">IF(D29=Listen!$A$19,3,IF(E29=Listen!$A$25,2,1))+4</f>
        <v>5</v>
      </c>
      <c r="K29" s="10" t="n">
        <f aca="false">IF(OR(D29="",E29="",F29=""),0,1)</f>
        <v>0</v>
      </c>
      <c r="L29" s="10" t="str">
        <f aca="false">IF(F29="","",VLOOKUP(F29,_xlnm.Database,8,FALSE()))</f>
        <v/>
      </c>
      <c r="M29" s="10" t="str">
        <f aca="false">IF(F29="","",IF(G29="","Es wude keine Größe ausgewählt",IF(ISERROR(FIND(","&amp;G29,L29)),"Die ausgewählte Größe ist nicht verfügbar","")))</f>
        <v/>
      </c>
    </row>
    <row r="30" customFormat="false" ht="14.25" hidden="false" customHeight="false" outlineLevel="0" collapsed="false">
      <c r="B30" s="31" t="n">
        <v>16</v>
      </c>
      <c r="C30" s="32" t="str">
        <f aca="false">IF(K30=0,"",VLOOKUP(F30,_xlnm.Database,1+I30,FALSE()))</f>
        <v/>
      </c>
      <c r="D30" s="33"/>
      <c r="E30" s="33"/>
      <c r="F30" s="34"/>
      <c r="G30" s="33"/>
      <c r="H30" s="35" t="str">
        <f aca="false">IF(OR(K30=0,G30=""),"",VLOOKUP(F30,_xlnm.Database,J30,FALSE()))</f>
        <v/>
      </c>
      <c r="I30" s="10" t="n">
        <f aca="false">IF(D30=Listen!$A$19,1,IF(D30=Listen!$A$20,2,IF(D30=Listen!$A$21,3,0)))</f>
        <v>0</v>
      </c>
      <c r="J30" s="10" t="n">
        <f aca="false">IF(D30=Listen!$A$19,3,IF(E30=Listen!$A$25,2,1))+4</f>
        <v>5</v>
      </c>
      <c r="K30" s="10" t="n">
        <f aca="false">IF(OR(D30="",E30="",F30=""),0,1)</f>
        <v>0</v>
      </c>
      <c r="L30" s="10" t="str">
        <f aca="false">IF(F30="","",VLOOKUP(F30,_xlnm.Database,8,FALSE()))</f>
        <v/>
      </c>
      <c r="M30" s="10" t="str">
        <f aca="false">IF(F30="","",IF(G30="","Es wude keine Größe ausgewählt",IF(ISERROR(FIND(","&amp;G30,L30)),"Die ausgewählte Größe ist nicht verfügbar","")))</f>
        <v/>
      </c>
    </row>
    <row r="31" customFormat="false" ht="14.25" hidden="false" customHeight="false" outlineLevel="0" collapsed="false">
      <c r="B31" s="31" t="n">
        <v>17</v>
      </c>
      <c r="C31" s="32" t="str">
        <f aca="false">IF(K31=0,"",VLOOKUP(F31,_xlnm.Database,1+I31,FALSE()))</f>
        <v/>
      </c>
      <c r="D31" s="33"/>
      <c r="E31" s="33"/>
      <c r="F31" s="34"/>
      <c r="G31" s="33"/>
      <c r="H31" s="35" t="str">
        <f aca="false">IF(OR(K31=0,G31=""),"",VLOOKUP(F31,_xlnm.Database,J31,FALSE()))</f>
        <v/>
      </c>
      <c r="I31" s="10" t="n">
        <f aca="false">IF(D31=Listen!$A$19,1,IF(D31=Listen!$A$20,2,IF(D31=Listen!$A$21,3,0)))</f>
        <v>0</v>
      </c>
      <c r="J31" s="10" t="n">
        <f aca="false">IF(D31=Listen!$A$19,3,IF(E31=Listen!$A$25,2,1))+4</f>
        <v>5</v>
      </c>
      <c r="K31" s="10" t="n">
        <f aca="false">IF(OR(D31="",E31="",F31=""),0,1)</f>
        <v>0</v>
      </c>
      <c r="L31" s="10" t="str">
        <f aca="false">IF(F31="","",VLOOKUP(F31,_xlnm.Database,8,FALSE()))</f>
        <v/>
      </c>
      <c r="M31" s="10" t="str">
        <f aca="false">IF(F31="","",IF(G31="","Es wude keine Größe ausgewählt",IF(ISERROR(FIND(","&amp;G31,L31)),"Die ausgewählte Größe ist nicht verfügbar","")))</f>
        <v/>
      </c>
    </row>
    <row r="32" customFormat="false" ht="14.25" hidden="false" customHeight="false" outlineLevel="0" collapsed="false">
      <c r="B32" s="31" t="n">
        <v>18</v>
      </c>
      <c r="C32" s="32" t="str">
        <f aca="false">IF(K32=0,"",VLOOKUP(F32,_xlnm.Database,1+I32,FALSE()))</f>
        <v/>
      </c>
      <c r="D32" s="33"/>
      <c r="E32" s="33"/>
      <c r="F32" s="34"/>
      <c r="G32" s="33"/>
      <c r="H32" s="35" t="str">
        <f aca="false">IF(OR(K32=0,G32=""),"",VLOOKUP(F32,_xlnm.Database,J32,FALSE()))</f>
        <v/>
      </c>
      <c r="I32" s="10" t="n">
        <f aca="false">IF(D32=Listen!$A$19,1,IF(D32=Listen!$A$20,2,IF(D32=Listen!$A$21,3,0)))</f>
        <v>0</v>
      </c>
      <c r="J32" s="10" t="n">
        <f aca="false">IF(D32=Listen!$A$19,3,IF(E32=Listen!$A$25,2,1))+4</f>
        <v>5</v>
      </c>
      <c r="K32" s="10" t="n">
        <f aca="false">IF(OR(D32="",E32="",F32=""),0,1)</f>
        <v>0</v>
      </c>
      <c r="L32" s="10" t="str">
        <f aca="false">IF(F32="","",VLOOKUP(F32,_xlnm.Database,8,FALSE()))</f>
        <v/>
      </c>
      <c r="M32" s="10" t="str">
        <f aca="false">IF(F32="","",IF(G32="","Es wude keine Größe ausgewählt",IF(ISERROR(FIND(","&amp;G32,L32)),"Die ausgewählte Größe ist nicht verfügbar","")))</f>
        <v/>
      </c>
    </row>
    <row r="33" customFormat="false" ht="14.25" hidden="false" customHeight="false" outlineLevel="0" collapsed="false">
      <c r="B33" s="31" t="n">
        <v>19</v>
      </c>
      <c r="C33" s="32" t="str">
        <f aca="false">IF(K33=0,"",VLOOKUP(F33,_xlnm.Database,1+I33,FALSE()))</f>
        <v/>
      </c>
      <c r="D33" s="33"/>
      <c r="E33" s="33"/>
      <c r="F33" s="34"/>
      <c r="G33" s="33"/>
      <c r="H33" s="35" t="str">
        <f aca="false">IF(OR(K33=0,G33=""),"",VLOOKUP(F33,_xlnm.Database,J33,FALSE()))</f>
        <v/>
      </c>
      <c r="I33" s="10" t="n">
        <f aca="false">IF(D33=Listen!$A$19,1,IF(D33=Listen!$A$20,2,IF(D33=Listen!$A$21,3,0)))</f>
        <v>0</v>
      </c>
      <c r="J33" s="10" t="n">
        <f aca="false">IF(D33=Listen!$A$19,3,IF(E33=Listen!$A$25,2,1))+4</f>
        <v>5</v>
      </c>
      <c r="K33" s="10" t="n">
        <f aca="false">IF(OR(D33="",E33="",F33=""),0,1)</f>
        <v>0</v>
      </c>
      <c r="L33" s="10" t="str">
        <f aca="false">IF(F33="","",VLOOKUP(F33,_xlnm.Database,8,FALSE()))</f>
        <v/>
      </c>
      <c r="M33" s="10" t="str">
        <f aca="false">IF(F33="","",IF(G33="","Es wude keine Größe ausgewählt",IF(ISERROR(FIND(","&amp;G33,L33)),"Die ausgewählte Größe ist nicht verfügbar","")))</f>
        <v/>
      </c>
    </row>
    <row r="34" customFormat="false" ht="14.25" hidden="false" customHeight="false" outlineLevel="0" collapsed="false">
      <c r="B34" s="31" t="n">
        <v>20</v>
      </c>
      <c r="C34" s="32" t="str">
        <f aca="false">IF(K34=0,"",VLOOKUP(F34,_xlnm.Database,1+I34,FALSE()))</f>
        <v/>
      </c>
      <c r="D34" s="33"/>
      <c r="E34" s="33"/>
      <c r="F34" s="34"/>
      <c r="G34" s="33"/>
      <c r="H34" s="35" t="str">
        <f aca="false">IF(OR(K34=0,G34=""),"",VLOOKUP(F34,_xlnm.Database,J34,FALSE()))</f>
        <v/>
      </c>
      <c r="I34" s="10" t="n">
        <f aca="false">IF(D34=Listen!$A$19,1,IF(D34=Listen!$A$20,2,IF(D34=Listen!$A$21,3,0)))</f>
        <v>0</v>
      </c>
      <c r="J34" s="10" t="n">
        <f aca="false">IF(D34=Listen!$A$19,3,IF(E34=Listen!$A$25,2,1))+4</f>
        <v>5</v>
      </c>
      <c r="K34" s="10" t="n">
        <f aca="false">IF(OR(D34="",E34="",F34=""),0,1)</f>
        <v>0</v>
      </c>
      <c r="L34" s="10" t="str">
        <f aca="false">IF(F34="","",VLOOKUP(F34,_xlnm.Database,8,FALSE()))</f>
        <v/>
      </c>
      <c r="M34" s="10" t="str">
        <f aca="false">IF(F34="","",IF(G34="","Es wude keine Größe ausgewählt",IF(ISERROR(FIND(","&amp;G34,L34)),"Die ausgewählte Größe ist nicht verfügbar","")))</f>
        <v/>
      </c>
    </row>
    <row r="35" customFormat="false" ht="14.25" hidden="false" customHeight="false" outlineLevel="0" collapsed="false">
      <c r="B35" s="31" t="n">
        <v>21</v>
      </c>
      <c r="C35" s="32" t="str">
        <f aca="false">IF(K35=0,"",VLOOKUP(F35,_xlnm.Database,1+I35,FALSE()))</f>
        <v/>
      </c>
      <c r="D35" s="33"/>
      <c r="E35" s="33"/>
      <c r="F35" s="34"/>
      <c r="G35" s="33"/>
      <c r="H35" s="35" t="str">
        <f aca="false">IF(OR(K35=0,G35=""),"",VLOOKUP(F35,_xlnm.Database,J35,FALSE()))</f>
        <v/>
      </c>
      <c r="I35" s="10" t="n">
        <f aca="false">IF(D35=Listen!$A$19,1,IF(D35=Listen!$A$20,2,IF(D35=Listen!$A$21,3,0)))</f>
        <v>0</v>
      </c>
      <c r="J35" s="10" t="n">
        <f aca="false">IF(D35=Listen!$A$19,3,IF(E35=Listen!$A$25,2,1))+4</f>
        <v>5</v>
      </c>
      <c r="K35" s="10" t="n">
        <f aca="false">IF(OR(D35="",E35="",F35=""),0,1)</f>
        <v>0</v>
      </c>
      <c r="L35" s="10" t="str">
        <f aca="false">IF(F35="","",VLOOKUP(F35,_xlnm.Database,8,FALSE()))</f>
        <v/>
      </c>
      <c r="M35" s="10" t="str">
        <f aca="false">IF(F35="","",IF(G35="","Es wude keine Größe ausgewählt",IF(ISERROR(FIND(","&amp;G35,L35)),"Die ausgewählte Größe ist nicht verfügbar","")))</f>
        <v/>
      </c>
    </row>
    <row r="36" customFormat="false" ht="14.25" hidden="false" customHeight="false" outlineLevel="0" collapsed="false">
      <c r="B36" s="31" t="n">
        <v>22</v>
      </c>
      <c r="C36" s="32" t="str">
        <f aca="false">IF(K36=0,"",VLOOKUP(F36,_xlnm.Database,1+I36,FALSE()))</f>
        <v/>
      </c>
      <c r="D36" s="33"/>
      <c r="E36" s="33"/>
      <c r="F36" s="34"/>
      <c r="G36" s="33"/>
      <c r="H36" s="35" t="str">
        <f aca="false">IF(OR(K36=0,G36=""),"",VLOOKUP(F36,_xlnm.Database,J36,FALSE()))</f>
        <v/>
      </c>
      <c r="I36" s="10" t="n">
        <f aca="false">IF(D36=Listen!$A$19,1,IF(D36=Listen!$A$20,2,IF(D36=Listen!$A$21,3,0)))</f>
        <v>0</v>
      </c>
      <c r="J36" s="10" t="n">
        <f aca="false">IF(D36=Listen!$A$19,3,IF(E36=Listen!$A$25,2,1))+4</f>
        <v>5</v>
      </c>
      <c r="K36" s="10" t="n">
        <f aca="false">IF(OR(D36="",E36="",F36=""),0,1)</f>
        <v>0</v>
      </c>
      <c r="L36" s="10" t="str">
        <f aca="false">IF(F36="","",VLOOKUP(F36,_xlnm.Database,8,FALSE()))</f>
        <v/>
      </c>
      <c r="M36" s="10" t="str">
        <f aca="false">IF(F36="","",IF(G36="","Es wude keine Größe ausgewählt",IF(ISERROR(FIND(","&amp;G36,L36)),"Die ausgewählte Größe ist nicht verfügbar","")))</f>
        <v/>
      </c>
    </row>
    <row r="37" customFormat="false" ht="14.25" hidden="false" customHeight="false" outlineLevel="0" collapsed="false">
      <c r="B37" s="31" t="n">
        <v>23</v>
      </c>
      <c r="C37" s="32" t="str">
        <f aca="false">IF(K37=0,"",VLOOKUP(F37,_xlnm.Database,1+I37,FALSE()))</f>
        <v/>
      </c>
      <c r="D37" s="33"/>
      <c r="E37" s="33"/>
      <c r="F37" s="34"/>
      <c r="G37" s="33"/>
      <c r="H37" s="35" t="str">
        <f aca="false">IF(OR(K37=0,G37=""),"",VLOOKUP(F37,_xlnm.Database,J37,FALSE()))</f>
        <v/>
      </c>
      <c r="I37" s="10" t="n">
        <f aca="false">IF(D37=Listen!$A$19,1,IF(D37=Listen!$A$20,2,IF(D37=Listen!$A$21,3,0)))</f>
        <v>0</v>
      </c>
      <c r="J37" s="10" t="n">
        <f aca="false">IF(D37=Listen!$A$19,3,IF(E37=Listen!$A$25,2,1))+4</f>
        <v>5</v>
      </c>
      <c r="K37" s="10" t="n">
        <f aca="false">IF(OR(D37="",E37="",F37=""),0,1)</f>
        <v>0</v>
      </c>
      <c r="L37" s="10" t="str">
        <f aca="false">IF(F37="","",VLOOKUP(F37,_xlnm.Database,8,FALSE()))</f>
        <v/>
      </c>
      <c r="M37" s="10" t="str">
        <f aca="false">IF(F37="","",IF(G37="","Es wude keine Größe ausgewählt",IF(ISERROR(FIND(","&amp;G37,L37)),"Die ausgewählte Größe ist nicht verfügbar","")))</f>
        <v/>
      </c>
    </row>
    <row r="38" customFormat="false" ht="14.25" hidden="false" customHeight="false" outlineLevel="0" collapsed="false">
      <c r="B38" s="31" t="n">
        <v>24</v>
      </c>
      <c r="C38" s="32" t="str">
        <f aca="false">IF(K38=0,"",VLOOKUP(F38,_xlnm.Database,1+I38,FALSE()))</f>
        <v/>
      </c>
      <c r="D38" s="33"/>
      <c r="E38" s="33"/>
      <c r="F38" s="34"/>
      <c r="G38" s="33"/>
      <c r="H38" s="35" t="str">
        <f aca="false">IF(OR(K38=0,G38=""),"",VLOOKUP(F38,_xlnm.Database,J38,FALSE()))</f>
        <v/>
      </c>
      <c r="I38" s="10" t="n">
        <f aca="false">IF(D38=Listen!$A$19,1,IF(D38=Listen!$A$20,2,IF(D38=Listen!$A$21,3,0)))</f>
        <v>0</v>
      </c>
      <c r="J38" s="10" t="n">
        <f aca="false">IF(D38=Listen!$A$19,3,IF(E38=Listen!$A$25,2,1))+4</f>
        <v>5</v>
      </c>
      <c r="K38" s="10" t="n">
        <f aca="false">IF(OR(D38="",E38="",F38=""),0,1)</f>
        <v>0</v>
      </c>
      <c r="L38" s="10" t="str">
        <f aca="false">IF(F38="","",VLOOKUP(F38,_xlnm.Database,8,FALSE()))</f>
        <v/>
      </c>
      <c r="M38" s="10" t="str">
        <f aca="false">IF(F38="","",IF(G38="","Es wude keine Größe ausgewählt",IF(ISERROR(FIND(","&amp;G38,L38)),"Die ausgewählte Größe ist nicht verfügbar","")))</f>
        <v/>
      </c>
    </row>
    <row r="39" customFormat="false" ht="14.25" hidden="false" customHeight="false" outlineLevel="0" collapsed="false">
      <c r="B39" s="31" t="n">
        <v>25</v>
      </c>
      <c r="C39" s="32" t="str">
        <f aca="false">IF(K39=0,"",VLOOKUP(F39,_xlnm.Database,1+I39,FALSE()))</f>
        <v/>
      </c>
      <c r="D39" s="33"/>
      <c r="E39" s="33"/>
      <c r="F39" s="34"/>
      <c r="G39" s="33"/>
      <c r="H39" s="35" t="str">
        <f aca="false">IF(OR(K39=0,G39=""),"",VLOOKUP(F39,_xlnm.Database,J39,FALSE()))</f>
        <v/>
      </c>
      <c r="I39" s="10" t="n">
        <f aca="false">IF(D39=Listen!$A$19,1,IF(D39=Listen!$A$20,2,IF(D39=Listen!$A$21,3,0)))</f>
        <v>0</v>
      </c>
      <c r="J39" s="10" t="n">
        <f aca="false">IF(D39=Listen!$A$19,3,IF(E39=Listen!$A$25,2,1))+4</f>
        <v>5</v>
      </c>
      <c r="K39" s="10" t="n">
        <f aca="false">IF(OR(D39="",E39="",F39=""),0,1)</f>
        <v>0</v>
      </c>
      <c r="L39" s="10" t="str">
        <f aca="false">IF(F39="","",VLOOKUP(F39,_xlnm.Database,8,FALSE()))</f>
        <v/>
      </c>
      <c r="M39" s="10" t="str">
        <f aca="false">IF(F39="","",IF(G39="","Es wude keine Größe ausgewählt",IF(ISERROR(FIND(","&amp;G39,L39)),"Die ausgewählte Größe ist nicht verfügbar","")))</f>
        <v/>
      </c>
    </row>
    <row r="40" customFormat="false" ht="14.25" hidden="false" customHeight="false" outlineLevel="0" collapsed="false">
      <c r="B40" s="31" t="n">
        <v>26</v>
      </c>
      <c r="C40" s="32" t="str">
        <f aca="false">IF(K40=0,"",VLOOKUP(F40,_xlnm.Database,1+I40,FALSE()))</f>
        <v/>
      </c>
      <c r="D40" s="33"/>
      <c r="E40" s="33"/>
      <c r="F40" s="34"/>
      <c r="G40" s="33"/>
      <c r="H40" s="35" t="str">
        <f aca="false">IF(OR(K40=0,G40=""),"",VLOOKUP(F40,_xlnm.Database,J40,FALSE()))</f>
        <v/>
      </c>
      <c r="I40" s="10" t="n">
        <f aca="false">IF(D40=Listen!$A$19,1,IF(D40=Listen!$A$20,2,IF(D40=Listen!$A$21,3,0)))</f>
        <v>0</v>
      </c>
      <c r="J40" s="10" t="n">
        <f aca="false">IF(D40=Listen!$A$19,3,IF(E40=Listen!$A$25,2,1))+4</f>
        <v>5</v>
      </c>
      <c r="K40" s="10" t="n">
        <f aca="false">IF(OR(D40="",E40="",F40=""),0,1)</f>
        <v>0</v>
      </c>
      <c r="L40" s="10" t="str">
        <f aca="false">IF(F40="","",VLOOKUP(F40,_xlnm.Database,8,FALSE()))</f>
        <v/>
      </c>
      <c r="M40" s="10" t="str">
        <f aca="false">IF(F40="","",IF(G40="","Es wude keine Größe ausgewählt",IF(ISERROR(FIND(","&amp;G40,L40)),"Die ausgewählte Größe ist nicht verfügbar","")))</f>
        <v/>
      </c>
    </row>
    <row r="41" customFormat="false" ht="14.25" hidden="false" customHeight="false" outlineLevel="0" collapsed="false">
      <c r="B41" s="31" t="n">
        <v>27</v>
      </c>
      <c r="C41" s="32" t="str">
        <f aca="false">IF(K41=0,"",VLOOKUP(F41,_xlnm.Database,1+I41,FALSE()))</f>
        <v/>
      </c>
      <c r="D41" s="33"/>
      <c r="E41" s="33"/>
      <c r="F41" s="34"/>
      <c r="G41" s="33"/>
      <c r="H41" s="35" t="str">
        <f aca="false">IF(OR(K41=0,G41=""),"",VLOOKUP(F41,_xlnm.Database,J41,FALSE()))</f>
        <v/>
      </c>
      <c r="I41" s="10" t="n">
        <f aca="false">IF(D41=Listen!$A$19,1,IF(D41=Listen!$A$20,2,IF(D41=Listen!$A$21,3,0)))</f>
        <v>0</v>
      </c>
      <c r="J41" s="10" t="n">
        <f aca="false">IF(D41=Listen!$A$19,3,IF(E41=Listen!$A$25,2,1))+4</f>
        <v>5</v>
      </c>
      <c r="K41" s="10" t="n">
        <f aca="false">IF(OR(D41="",E41="",F41=""),0,1)</f>
        <v>0</v>
      </c>
      <c r="L41" s="10" t="str">
        <f aca="false">IF(F41="","",VLOOKUP(F41,_xlnm.Database,8,FALSE()))</f>
        <v/>
      </c>
      <c r="M41" s="10" t="str">
        <f aca="false">IF(F41="","",IF(G41="","Es wude keine Größe ausgewählt",IF(ISERROR(FIND(","&amp;G41,L41)),"Die ausgewählte Größe ist nicht verfügbar","")))</f>
        <v/>
      </c>
    </row>
    <row r="42" customFormat="false" ht="14.25" hidden="false" customHeight="false" outlineLevel="0" collapsed="false">
      <c r="B42" s="31" t="n">
        <v>28</v>
      </c>
      <c r="C42" s="32" t="str">
        <f aca="false">IF(K42=0,"",VLOOKUP(F42,_xlnm.Database,1+I42,FALSE()))</f>
        <v/>
      </c>
      <c r="D42" s="33"/>
      <c r="E42" s="33"/>
      <c r="F42" s="34"/>
      <c r="G42" s="33"/>
      <c r="H42" s="35" t="str">
        <f aca="false">IF(OR(K42=0,G42=""),"",VLOOKUP(F42,_xlnm.Database,J42,FALSE()))</f>
        <v/>
      </c>
      <c r="I42" s="10" t="n">
        <f aca="false">IF(D42=Listen!$A$19,1,IF(D42=Listen!$A$20,2,IF(D42=Listen!$A$21,3,0)))</f>
        <v>0</v>
      </c>
      <c r="J42" s="10" t="n">
        <f aca="false">IF(D42=Listen!$A$19,3,IF(E42=Listen!$A$25,2,1))+4</f>
        <v>5</v>
      </c>
      <c r="K42" s="10" t="n">
        <f aca="false">IF(OR(D42="",E42="",F42=""),0,1)</f>
        <v>0</v>
      </c>
      <c r="L42" s="10" t="str">
        <f aca="false">IF(F42="","",VLOOKUP(F42,_xlnm.Database,8,FALSE()))</f>
        <v/>
      </c>
      <c r="M42" s="10" t="str">
        <f aca="false">IF(F42="","",IF(G42="","Es wude keine Größe ausgewählt",IF(ISERROR(FIND(","&amp;G42,L42)),"Die ausgewählte Größe ist nicht verfügbar","")))</f>
        <v/>
      </c>
    </row>
    <row r="43" customFormat="false" ht="14.25" hidden="false" customHeight="false" outlineLevel="0" collapsed="false">
      <c r="B43" s="31" t="n">
        <v>29</v>
      </c>
      <c r="C43" s="32" t="str">
        <f aca="false">IF(K43=0,"",VLOOKUP(F43,_xlnm.Database,1+I43,FALSE()))</f>
        <v/>
      </c>
      <c r="D43" s="33"/>
      <c r="E43" s="33"/>
      <c r="F43" s="34"/>
      <c r="G43" s="33"/>
      <c r="H43" s="35" t="str">
        <f aca="false">IF(OR(K43=0,G43=""),"",VLOOKUP(F43,_xlnm.Database,J43,FALSE()))</f>
        <v/>
      </c>
      <c r="I43" s="10" t="n">
        <f aca="false">IF(D43=Listen!$A$19,1,IF(D43=Listen!$A$20,2,IF(D43=Listen!$A$21,3,0)))</f>
        <v>0</v>
      </c>
      <c r="J43" s="10" t="n">
        <f aca="false">IF(D43=Listen!$A$19,3,IF(E43=Listen!$A$25,2,1))+4</f>
        <v>5</v>
      </c>
      <c r="K43" s="10" t="n">
        <f aca="false">IF(OR(D43="",E43="",F43=""),0,1)</f>
        <v>0</v>
      </c>
      <c r="L43" s="10" t="str">
        <f aca="false">IF(F43="","",VLOOKUP(F43,_xlnm.Database,8,FALSE()))</f>
        <v/>
      </c>
      <c r="M43" s="10" t="str">
        <f aca="false">IF(F43="","",IF(G43="","Es wude keine Größe ausgewählt",IF(ISERROR(FIND(","&amp;G43,L43)),"Die ausgewählte Größe ist nicht verfügbar","")))</f>
        <v/>
      </c>
    </row>
    <row r="44" customFormat="false" ht="14.25" hidden="false" customHeight="false" outlineLevel="0" collapsed="false">
      <c r="B44" s="31" t="n">
        <v>30</v>
      </c>
      <c r="C44" s="32" t="str">
        <f aca="false">IF(K44=0,"",VLOOKUP(F44,_xlnm.Database,1+I44,FALSE()))</f>
        <v/>
      </c>
      <c r="D44" s="33"/>
      <c r="E44" s="33"/>
      <c r="F44" s="34"/>
      <c r="G44" s="33"/>
      <c r="H44" s="35" t="str">
        <f aca="false">IF(OR(K44=0,G44=""),"",VLOOKUP(F44,_xlnm.Database,J44,FALSE()))</f>
        <v/>
      </c>
      <c r="I44" s="10" t="n">
        <f aca="false">IF(D44=Listen!$A$19,1,IF(D44=Listen!$A$20,2,IF(D44=Listen!$A$21,3,0)))</f>
        <v>0</v>
      </c>
      <c r="J44" s="10" t="n">
        <f aca="false">IF(D44=Listen!$A$19,3,IF(E44=Listen!$A$25,2,1))+4</f>
        <v>5</v>
      </c>
      <c r="K44" s="10" t="n">
        <f aca="false">IF(OR(D44="",E44="",F44=""),0,1)</f>
        <v>0</v>
      </c>
      <c r="L44" s="10" t="str">
        <f aca="false">IF(F44="","",VLOOKUP(F44,_xlnm.Database,8,FALSE()))</f>
        <v/>
      </c>
      <c r="M44" s="10" t="str">
        <f aca="false">IF(F44="","",IF(G44="","Es wude keine Größe ausgewählt",IF(ISERROR(FIND(","&amp;G44,L44)),"Die ausgewählte Größe ist nicht verfügbar","")))</f>
        <v/>
      </c>
    </row>
    <row r="45" customFormat="false" ht="14.25" hidden="false" customHeight="false" outlineLevel="0" collapsed="false">
      <c r="B45" s="31" t="n">
        <v>31</v>
      </c>
      <c r="C45" s="32" t="str">
        <f aca="false">IF(K45=0,"",VLOOKUP(F45,_xlnm.Database,1+I45,FALSE()))</f>
        <v/>
      </c>
      <c r="D45" s="33"/>
      <c r="E45" s="33"/>
      <c r="F45" s="34"/>
      <c r="G45" s="33"/>
      <c r="H45" s="35" t="str">
        <f aca="false">IF(OR(K45=0,G45=""),"",VLOOKUP(F45,_xlnm.Database,J45,FALSE()))</f>
        <v/>
      </c>
      <c r="I45" s="10" t="n">
        <f aca="false">IF(D45=Listen!$A$19,1,IF(D45=Listen!$A$20,2,IF(D45=Listen!$A$21,3,0)))</f>
        <v>0</v>
      </c>
      <c r="J45" s="10" t="n">
        <f aca="false">IF(D45=Listen!$A$19,3,IF(E45=Listen!$A$25,2,1))+4</f>
        <v>5</v>
      </c>
      <c r="K45" s="10" t="n">
        <f aca="false">IF(OR(D45="",E45="",F45=""),0,1)</f>
        <v>0</v>
      </c>
      <c r="L45" s="10" t="str">
        <f aca="false">IF(F45="","",VLOOKUP(F45,_xlnm.Database,8,FALSE()))</f>
        <v/>
      </c>
      <c r="M45" s="10" t="str">
        <f aca="false">IF(F45="","",IF(G45="","Es wude keine Größe ausgewählt",IF(ISERROR(FIND(","&amp;G45,L45)),"Die ausgewählte Größe ist nicht verfügbar","")))</f>
        <v/>
      </c>
    </row>
    <row r="46" customFormat="false" ht="14.25" hidden="false" customHeight="false" outlineLevel="0" collapsed="false">
      <c r="B46" s="31" t="n">
        <v>32</v>
      </c>
      <c r="C46" s="32" t="str">
        <f aca="false">IF(K46=0,"",VLOOKUP(F46,_xlnm.Database,1+I46,FALSE()))</f>
        <v/>
      </c>
      <c r="D46" s="33"/>
      <c r="E46" s="33"/>
      <c r="F46" s="34"/>
      <c r="G46" s="33"/>
      <c r="H46" s="35" t="str">
        <f aca="false">IF(OR(K46=0,G46=""),"",VLOOKUP(F46,_xlnm.Database,J46,FALSE()))</f>
        <v/>
      </c>
      <c r="I46" s="10" t="n">
        <f aca="false">IF(D46=Listen!$A$19,1,IF(D46=Listen!$A$20,2,IF(D46=Listen!$A$21,3,0)))</f>
        <v>0</v>
      </c>
      <c r="J46" s="10" t="n">
        <f aca="false">IF(D46=Listen!$A$19,3,IF(E46=Listen!$A$25,2,1))+4</f>
        <v>5</v>
      </c>
      <c r="K46" s="10" t="n">
        <f aca="false">IF(OR(D46="",E46="",F46=""),0,1)</f>
        <v>0</v>
      </c>
      <c r="L46" s="10" t="str">
        <f aca="false">IF(F46="","",VLOOKUP(F46,_xlnm.Database,8,FALSE()))</f>
        <v/>
      </c>
      <c r="M46" s="10" t="str">
        <f aca="false">IF(F46="","",IF(G46="","Es wude keine Größe ausgewählt",IF(ISERROR(FIND(","&amp;G46,L46)),"Die ausgewählte Größe ist nicht verfügbar","")))</f>
        <v/>
      </c>
    </row>
    <row r="47" customFormat="false" ht="14.25" hidden="false" customHeight="false" outlineLevel="0" collapsed="false">
      <c r="B47" s="31" t="n">
        <v>33</v>
      </c>
      <c r="C47" s="32" t="str">
        <f aca="false">IF(K47=0,"",VLOOKUP(F47,_xlnm.Database,1+I47,FALSE()))</f>
        <v/>
      </c>
      <c r="D47" s="33"/>
      <c r="E47" s="33"/>
      <c r="F47" s="34"/>
      <c r="G47" s="33"/>
      <c r="H47" s="35" t="str">
        <f aca="false">IF(OR(K47=0,G47=""),"",VLOOKUP(F47,_xlnm.Database,J47,FALSE()))</f>
        <v/>
      </c>
      <c r="I47" s="10" t="n">
        <f aca="false">IF(D47=Listen!$A$19,1,IF(D47=Listen!$A$20,2,IF(D47=Listen!$A$21,3,0)))</f>
        <v>0</v>
      </c>
      <c r="J47" s="10" t="n">
        <f aca="false">IF(D47=Listen!$A$19,3,IF(E47=Listen!$A$25,2,1))+4</f>
        <v>5</v>
      </c>
      <c r="K47" s="10" t="n">
        <f aca="false">IF(OR(D47="",E47="",F47=""),0,1)</f>
        <v>0</v>
      </c>
      <c r="L47" s="10" t="str">
        <f aca="false">IF(F47="","",VLOOKUP(F47,_xlnm.Database,8,FALSE()))</f>
        <v/>
      </c>
      <c r="M47" s="10" t="str">
        <f aca="false">IF(F47="","",IF(G47="","Es wude keine Größe ausgewählt",IF(ISERROR(FIND(","&amp;G47,L47)),"Die ausgewählte Größe ist nicht verfügbar","")))</f>
        <v/>
      </c>
    </row>
    <row r="48" customFormat="false" ht="14.25" hidden="false" customHeight="false" outlineLevel="0" collapsed="false">
      <c r="B48" s="31" t="n">
        <v>34</v>
      </c>
      <c r="C48" s="32" t="str">
        <f aca="false">IF(K48=0,"",VLOOKUP(F48,_xlnm.Database,1+I48,FALSE()))</f>
        <v/>
      </c>
      <c r="D48" s="33"/>
      <c r="E48" s="33"/>
      <c r="F48" s="34"/>
      <c r="G48" s="33"/>
      <c r="H48" s="35" t="str">
        <f aca="false">IF(OR(K48=0,G48=""),"",VLOOKUP(F48,_xlnm.Database,J48,FALSE()))</f>
        <v/>
      </c>
      <c r="I48" s="10" t="n">
        <f aca="false">IF(D48=Listen!$A$19,1,IF(D48=Listen!$A$20,2,IF(D48=Listen!$A$21,3,0)))</f>
        <v>0</v>
      </c>
      <c r="J48" s="10" t="n">
        <f aca="false">IF(D48=Listen!$A$19,3,IF(E48=Listen!$A$25,2,1))+4</f>
        <v>5</v>
      </c>
      <c r="K48" s="10" t="n">
        <f aca="false">IF(OR(D48="",E48="",F48=""),0,1)</f>
        <v>0</v>
      </c>
      <c r="L48" s="10" t="str">
        <f aca="false">IF(F48="","",VLOOKUP(F48,_xlnm.Database,8,FALSE()))</f>
        <v/>
      </c>
      <c r="M48" s="10" t="str">
        <f aca="false">IF(F48="","",IF(G48="","Es wude keine Größe ausgewählt",IF(ISERROR(FIND(","&amp;G48,L48)),"Die ausgewählte Größe ist nicht verfügbar","")))</f>
        <v/>
      </c>
    </row>
    <row r="49" customFormat="false" ht="14.25" hidden="false" customHeight="false" outlineLevel="0" collapsed="false">
      <c r="B49" s="31" t="n">
        <v>35</v>
      </c>
      <c r="C49" s="32" t="str">
        <f aca="false">IF(K49=0,"",VLOOKUP(F49,_xlnm.Database,1+I49,FALSE()))</f>
        <v/>
      </c>
      <c r="D49" s="33"/>
      <c r="E49" s="33"/>
      <c r="F49" s="34"/>
      <c r="G49" s="33"/>
      <c r="H49" s="35" t="str">
        <f aca="false">IF(OR(K49=0,G49=""),"",VLOOKUP(F49,_xlnm.Database,J49,FALSE()))</f>
        <v/>
      </c>
      <c r="I49" s="10" t="n">
        <f aca="false">IF(D49=Listen!$A$19,1,IF(D49=Listen!$A$20,2,IF(D49=Listen!$A$21,3,0)))</f>
        <v>0</v>
      </c>
      <c r="J49" s="10" t="n">
        <f aca="false">IF(D49=Listen!$A$19,3,IF(E49=Listen!$A$25,2,1))+4</f>
        <v>5</v>
      </c>
      <c r="K49" s="10" t="n">
        <f aca="false">IF(OR(D49="",E49="",F49=""),0,1)</f>
        <v>0</v>
      </c>
      <c r="L49" s="10" t="str">
        <f aca="false">IF(F49="","",VLOOKUP(F49,_xlnm.Database,8,FALSE()))</f>
        <v/>
      </c>
      <c r="M49" s="10" t="str">
        <f aca="false">IF(F49="","",IF(G49="","Es wude keine Größe ausgewählt",IF(ISERROR(FIND(","&amp;G49,L49)),"Die ausgewählte Größe ist nicht verfügbar","")))</f>
        <v/>
      </c>
    </row>
    <row r="50" customFormat="false" ht="14.25" hidden="false" customHeight="false" outlineLevel="0" collapsed="false">
      <c r="B50" s="31" t="n">
        <v>36</v>
      </c>
      <c r="C50" s="32" t="str">
        <f aca="false">IF(K50=0,"",VLOOKUP(F50,_xlnm.Database,1+I50,FALSE()))</f>
        <v/>
      </c>
      <c r="D50" s="33"/>
      <c r="E50" s="33"/>
      <c r="F50" s="34"/>
      <c r="G50" s="33"/>
      <c r="H50" s="35" t="str">
        <f aca="false">IF(OR(K50=0,G50=""),"",VLOOKUP(F50,_xlnm.Database,J50,FALSE()))</f>
        <v/>
      </c>
      <c r="I50" s="10" t="n">
        <f aca="false">IF(D50=Listen!$A$19,1,IF(D50=Listen!$A$20,2,IF(D50=Listen!$A$21,3,0)))</f>
        <v>0</v>
      </c>
      <c r="J50" s="10" t="n">
        <f aca="false">IF(D50=Listen!$A$19,3,IF(E50=Listen!$A$25,2,1))+4</f>
        <v>5</v>
      </c>
      <c r="K50" s="10" t="n">
        <f aca="false">IF(OR(D50="",E50="",F50=""),0,1)</f>
        <v>0</v>
      </c>
      <c r="L50" s="10" t="str">
        <f aca="false">IF(F50="","",VLOOKUP(F50,_xlnm.Database,8,FALSE()))</f>
        <v/>
      </c>
      <c r="M50" s="10" t="str">
        <f aca="false">IF(F50="","",IF(G50="","Es wude keine Größe ausgewählt",IF(ISERROR(FIND(","&amp;G50,L50)),"Die ausgewählte Größe ist nicht verfügbar","")))</f>
        <v/>
      </c>
    </row>
    <row r="51" customFormat="false" ht="14.25" hidden="false" customHeight="false" outlineLevel="0" collapsed="false">
      <c r="B51" s="31" t="n">
        <v>37</v>
      </c>
      <c r="C51" s="32" t="str">
        <f aca="false">IF(K51=0,"",VLOOKUP(F51,_xlnm.Database,1+I51,FALSE()))</f>
        <v/>
      </c>
      <c r="D51" s="33"/>
      <c r="E51" s="33"/>
      <c r="F51" s="34"/>
      <c r="G51" s="33"/>
      <c r="H51" s="35" t="str">
        <f aca="false">IF(OR(K51=0,G51=""),"",VLOOKUP(F51,_xlnm.Database,J51,FALSE()))</f>
        <v/>
      </c>
      <c r="I51" s="10" t="n">
        <f aca="false">IF(D51=Listen!$A$19,1,IF(D51=Listen!$A$20,2,IF(D51=Listen!$A$21,3,0)))</f>
        <v>0</v>
      </c>
      <c r="J51" s="10" t="n">
        <f aca="false">IF(D51=Listen!$A$19,3,IF(E51=Listen!$A$25,2,1))+4</f>
        <v>5</v>
      </c>
      <c r="K51" s="10" t="n">
        <f aca="false">IF(OR(D51="",E51="",F51=""),0,1)</f>
        <v>0</v>
      </c>
      <c r="L51" s="10" t="str">
        <f aca="false">IF(F51="","",VLOOKUP(F51,_xlnm.Database,8,FALSE()))</f>
        <v/>
      </c>
      <c r="M51" s="10" t="str">
        <f aca="false">IF(F51="","",IF(G51="","Es wude keine Größe ausgewählt",IF(ISERROR(FIND(","&amp;G51,L51)),"Die ausgewählte Größe ist nicht verfügbar","")))</f>
        <v/>
      </c>
    </row>
    <row r="52" customFormat="false" ht="14.25" hidden="false" customHeight="false" outlineLevel="0" collapsed="false">
      <c r="B52" s="31" t="n">
        <v>38</v>
      </c>
      <c r="C52" s="32" t="str">
        <f aca="false">IF(K52=0,"",VLOOKUP(F52,_xlnm.Database,1+I52,FALSE()))</f>
        <v/>
      </c>
      <c r="D52" s="33"/>
      <c r="E52" s="33"/>
      <c r="F52" s="34"/>
      <c r="G52" s="33"/>
      <c r="H52" s="35" t="str">
        <f aca="false">IF(OR(K52=0,G52=""),"",VLOOKUP(F52,_xlnm.Database,J52,FALSE()))</f>
        <v/>
      </c>
      <c r="I52" s="10" t="n">
        <f aca="false">IF(D52=Listen!$A$19,1,IF(D52=Listen!$A$20,2,IF(D52=Listen!$A$21,3,0)))</f>
        <v>0</v>
      </c>
      <c r="J52" s="10" t="n">
        <f aca="false">IF(D52=Listen!$A$19,3,IF(E52=Listen!$A$25,2,1))+4</f>
        <v>5</v>
      </c>
      <c r="K52" s="10" t="n">
        <f aca="false">IF(OR(D52="",E52="",F52=""),0,1)</f>
        <v>0</v>
      </c>
      <c r="L52" s="10" t="str">
        <f aca="false">IF(F52="","",VLOOKUP(F52,_xlnm.Database,8,FALSE()))</f>
        <v/>
      </c>
      <c r="M52" s="10" t="str">
        <f aca="false">IF(F52="","",IF(G52="","Es wude keine Größe ausgewählt",IF(ISERROR(FIND(","&amp;G52,L52)),"Die ausgewählte Größe ist nicht verfügbar","")))</f>
        <v/>
      </c>
    </row>
    <row r="53" customFormat="false" ht="14.25" hidden="false" customHeight="false" outlineLevel="0" collapsed="false">
      <c r="B53" s="31" t="n">
        <v>39</v>
      </c>
      <c r="C53" s="32" t="str">
        <f aca="false">IF(K53=0,"",VLOOKUP(F53,_xlnm.Database,1+I53,FALSE()))</f>
        <v/>
      </c>
      <c r="D53" s="33"/>
      <c r="E53" s="33"/>
      <c r="F53" s="34"/>
      <c r="G53" s="33"/>
      <c r="H53" s="35" t="str">
        <f aca="false">IF(OR(K53=0,G53=""),"",VLOOKUP(F53,_xlnm.Database,J53,FALSE()))</f>
        <v/>
      </c>
      <c r="I53" s="10" t="n">
        <f aca="false">IF(D53=Listen!$A$19,1,IF(D53=Listen!$A$20,2,IF(D53=Listen!$A$21,3,0)))</f>
        <v>0</v>
      </c>
      <c r="J53" s="10" t="n">
        <f aca="false">IF(D53=Listen!$A$19,3,IF(E53=Listen!$A$25,2,1))+4</f>
        <v>5</v>
      </c>
      <c r="K53" s="10" t="n">
        <f aca="false">IF(OR(D53="",E53="",F53=""),0,1)</f>
        <v>0</v>
      </c>
      <c r="L53" s="10" t="str">
        <f aca="false">IF(F53="","",VLOOKUP(F53,_xlnm.Database,8,FALSE()))</f>
        <v/>
      </c>
      <c r="M53" s="10" t="str">
        <f aca="false">IF(F53="","",IF(G53="","Es wude keine Größe ausgewählt",IF(ISERROR(FIND(","&amp;G53,L53)),"Die ausgewählte Größe ist nicht verfügbar","")))</f>
        <v/>
      </c>
    </row>
    <row r="54" customFormat="false" ht="14.25" hidden="false" customHeight="false" outlineLevel="0" collapsed="false">
      <c r="B54" s="31" t="n">
        <v>40</v>
      </c>
      <c r="C54" s="32" t="str">
        <f aca="false">IF(K54=0,"",VLOOKUP(F54,_xlnm.Database,1+I54,FALSE()))</f>
        <v/>
      </c>
      <c r="D54" s="33"/>
      <c r="E54" s="33"/>
      <c r="F54" s="34"/>
      <c r="G54" s="33"/>
      <c r="H54" s="35" t="str">
        <f aca="false">IF(OR(K54=0,G54=""),"",VLOOKUP(F54,_xlnm.Database,J54,FALSE()))</f>
        <v/>
      </c>
      <c r="I54" s="10" t="n">
        <f aca="false">IF(D54=Listen!$A$19,1,IF(D54=Listen!$A$20,2,IF(D54=Listen!$A$21,3,0)))</f>
        <v>0</v>
      </c>
      <c r="J54" s="10" t="n">
        <f aca="false">IF(D54=Listen!$A$19,3,IF(E54=Listen!$A$25,2,1))+4</f>
        <v>5</v>
      </c>
      <c r="K54" s="10" t="n">
        <f aca="false">IF(OR(D54="",E54="",F54=""),0,1)</f>
        <v>0</v>
      </c>
      <c r="L54" s="10" t="str">
        <f aca="false">IF(F54="","",VLOOKUP(F54,_xlnm.Database,8,FALSE()))</f>
        <v/>
      </c>
      <c r="M54" s="10" t="str">
        <f aca="false">IF(F54="","",IF(G54="","Es wude keine Größe ausgewählt",IF(ISERROR(FIND(","&amp;G54,L54)),"Die ausgewählte Größe ist nicht verfügbar","")))</f>
        <v/>
      </c>
    </row>
    <row r="55" customFormat="false" ht="14.25" hidden="false" customHeight="false" outlineLevel="0" collapsed="false">
      <c r="B55" s="36" t="s">
        <v>82</v>
      </c>
      <c r="C55" s="37"/>
      <c r="D55" s="37"/>
      <c r="E55" s="37"/>
      <c r="F55" s="38"/>
      <c r="G55" s="37"/>
      <c r="H55" s="39" t="n">
        <f aca="false">SUM(H15:H39)</f>
        <v>0</v>
      </c>
    </row>
    <row r="57" customFormat="false" ht="14.25" hidden="false" customHeight="false" outlineLevel="0" collapsed="false">
      <c r="B57" s="11" t="s">
        <v>83</v>
      </c>
    </row>
  </sheetData>
  <sheetProtection algorithmName="SHA-512" hashValue="7sFkoNKM+5eehdpQ/vBE1v7A+XwAjnJWByMPaCpsLhibSQ6l6rHDKO/g+g50arrvFQ83EaagP6n+EVaQaDjk8A==" saltValue="wirQBSbUrscm2ZXd6wLCTg==" spinCount="100000" sheet="true" selectLockedCells="true"/>
  <mergeCells count="10">
    <mergeCell ref="B2:H2"/>
    <mergeCell ref="B4:H4"/>
    <mergeCell ref="B6:H6"/>
    <mergeCell ref="B7:H7"/>
    <mergeCell ref="B8:H8"/>
    <mergeCell ref="B9:H9"/>
    <mergeCell ref="B11:C11"/>
    <mergeCell ref="D11:H11"/>
    <mergeCell ref="B12:C12"/>
    <mergeCell ref="D12:H12"/>
  </mergeCells>
  <conditionalFormatting sqref="G15:G54">
    <cfRule type="expression" priority="2" aboveAverage="0" equalAverage="0" bottom="0" percent="0" rank="0" text="" dxfId="0">
      <formula>M15&lt;&gt;""</formula>
    </cfRule>
  </conditionalFormatting>
  <conditionalFormatting sqref="C15:C54">
    <cfRule type="expression" priority="3" aboveAverage="0" equalAverage="0" bottom="0" percent="0" rank="0" text="" dxfId="1">
      <formula>$C15="-"</formula>
    </cfRule>
  </conditionalFormatting>
  <dataValidations count="4">
    <dataValidation allowBlank="true" errorStyle="stop" operator="between" showDropDown="false" showErrorMessage="true" showInputMessage="true" sqref="D15:D54" type="list">
      <formula1>Ausführung</formula1>
      <formula2>0</formula2>
    </dataValidation>
    <dataValidation allowBlank="true" errorStyle="stop" operator="between" showDropDown="false" showErrorMessage="true" showInputMessage="true" sqref="F15:F54" type="list">
      <formula1>Artikelliste</formula1>
      <formula2>0</formula2>
    </dataValidation>
    <dataValidation allowBlank="true" errorStyle="stop" operator="between" showDropDown="false" showErrorMessage="true" showInputMessage="true" sqref="E15:E54" type="list">
      <formula1>Tarif</formula1>
      <formula2>0</formula2>
    </dataValidation>
    <dataValidation allowBlank="true" errorStyle="stop" operator="between" showDropDown="false" showErrorMessage="true" showInputMessage="true" sqref="G15:G54" type="list">
      <formula1>Groessen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4A89F4F-DD53-4B4C-A4EC-7343EAE9F3FB}">
            <xm:f>$D15=Listen!$A$21</xm:f>
            <x14:dxf>
              <fill>
                <patternFill>
                  <bgColor rgb="FFFBE5D6"/>
                </patternFill>
              </fill>
            </x14:dxf>
          </x14:cfRule>
          <x14:cfRule type="expression" priority="5" id="{86743AE5-BC3B-41DB-BC37-D740E048AB39}">
            <xm:f>$D15=Listen!$A$20</xm:f>
            <x14:dxf>
              <fill>
                <patternFill>
                  <bgColor rgb="FFDEEBF7"/>
                </patternFill>
              </fill>
            </x14:dxf>
          </x14:cfRule>
          <x14:cfRule type="expression" priority="6" id="{B9B7F76F-10A8-4BDA-83F0-BCF8EC1087D5}">
            <xm:f>$D15=Listen!$A$19</xm:f>
            <x14:dxf>
              <fill>
                <patternFill>
                  <bgColor rgb="FFFFF2CC"/>
                </patternFill>
              </fill>
            </x14:dxf>
          </x14:cfRule>
          <xm:sqref>D15:D54</xm:sqref>
        </x14:conditionalFormatting>
        <x14:conditionalFormatting xmlns:xm="http://schemas.microsoft.com/office/excel/2006/main">
          <x14:cfRule type="expression" priority="7" id="{1ACF383C-A35A-47ED-B280-2B8A701E1F80}">
            <xm:f>$E15=Listen!$A$25</xm:f>
            <x14:dxf>
              <fill>
                <patternFill>
                  <bgColor rgb="FFE2F0D9"/>
                </patternFill>
              </fill>
            </x14:dxf>
          </x14:cfRule>
          <xm:sqref>E15:E54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Collabora_Office/23.05.4.20230925$Linux_X86_64 LibreOffice_project/21554305046e7faeb6d64c4eea622b968db1f474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2023-09-17T16:29:46Z</dcterms:created>
  <dc:creator>Magnus Gohn</dc:creator>
  <dc:description/>
  <dc:language>de-DE</dc:language>
  <cp:lastModifiedBy/>
  <cp:lastPrinted>2023-09-27T09:23:47Z</cp:lastPrinted>
  <dcterms:modified xsi:type="dcterms:W3CDTF">2025-09-25T16:35:43Z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